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amznfsxwuflhrk4\FileShare1\Telligen\Graphics\12th SoW\Falls Tracker\"/>
    </mc:Choice>
  </mc:AlternateContent>
  <xr:revisionPtr revIDLastSave="0" documentId="14_{069D8C94-C200-442C-B4C4-316DC1297135}" xr6:coauthVersionLast="47" xr6:coauthVersionMax="47" xr10:uidLastSave="{00000000-0000-0000-0000-000000000000}"/>
  <workbookProtection lockStructure="1"/>
  <bookViews>
    <workbookView xWindow="-120" yWindow="-120" windowWidth="24240" windowHeight="13020" tabRatio="906" xr2:uid="{00000000-000D-0000-FFFF-FFFF00000000}"/>
  </bookViews>
  <sheets>
    <sheet name="Introduction" sheetId="45" r:id="rId1"/>
    <sheet name="Instructions" sheetId="46" r:id="rId2"/>
    <sheet name="General Info" sheetId="59" r:id="rId3"/>
    <sheet name="Post-Fall Evaluation Components" sheetId="61" r:id="rId4"/>
    <sheet name="Day of Week, Shift &amp; Time" sheetId="62" r:id="rId5"/>
    <sheet name="Location &amp; Prior Activity" sheetId="64" r:id="rId6"/>
    <sheet name="Injury &amp; Tx Location" sheetId="66" r:id="rId7"/>
    <sheet name="Resident-Specific" sheetId="65" r:id="rId8"/>
    <sheet name="Unit-Specific" sheetId="69" r:id="rId9"/>
    <sheet name="Quality Improvement Activities" sheetId="68" r:id="rId10"/>
    <sheet name="Sheet1" sheetId="67" state="hidden" r:id="rId11"/>
    <sheet name="Month_1" sheetId="1" r:id="rId12"/>
    <sheet name="Month_2" sheetId="47" r:id="rId13"/>
    <sheet name="Month_3" sheetId="48" r:id="rId14"/>
    <sheet name="Month_4" sheetId="49" r:id="rId15"/>
    <sheet name="Month_5" sheetId="51" r:id="rId16"/>
    <sheet name="Month_6" sheetId="52" r:id="rId17"/>
    <sheet name="Month_7" sheetId="53" r:id="rId18"/>
    <sheet name="Month_8" sheetId="54" r:id="rId19"/>
    <sheet name="Month_9" sheetId="55" r:id="rId20"/>
    <sheet name="Month_10" sheetId="56" r:id="rId21"/>
    <sheet name="Month_11" sheetId="57" r:id="rId22"/>
    <sheet name="Month_12" sheetId="58" r:id="rId23"/>
  </sheets>
  <definedNames>
    <definedName name="InjuryCode">Sheet1!$H$1:$H$7</definedName>
    <definedName name="Months" localSheetId="4">'Day of Week, Shift &amp; Time'!$C$4:$N$4</definedName>
    <definedName name="Months" localSheetId="6">'Injury &amp; Tx Location'!$C$4:$N$4</definedName>
    <definedName name="Months" localSheetId="5">'Location &amp; Prior Activity'!$C$4:$N$4</definedName>
    <definedName name="Months" localSheetId="3">'Post-Fall Evaluation Components'!#REF!</definedName>
    <definedName name="Months" localSheetId="7">'Resident-Specific'!$C$6:$N$6</definedName>
    <definedName name="Months" localSheetId="8">'Unit-Specific'!$C$6:$N$6</definedName>
    <definedName name="Months">'General Info'!$C$4:$N$4</definedName>
    <definedName name="OLE_LINK1" localSheetId="3">'Post-Fall Evaluation Components'!$A$45</definedName>
    <definedName name="_xlnm.Print_Titles" localSheetId="11">Month_1!$1:$2</definedName>
    <definedName name="_xlnm.Print_Titles" localSheetId="20">Month_10!$1:$2</definedName>
    <definedName name="_xlnm.Print_Titles" localSheetId="21">Month_11!$1:$2</definedName>
    <definedName name="_xlnm.Print_Titles" localSheetId="22">Month_12!$1:$2</definedName>
    <definedName name="_xlnm.Print_Titles" localSheetId="12">Month_2!$1:$2</definedName>
    <definedName name="_xlnm.Print_Titles" localSheetId="13">Month_3!$1:$2</definedName>
    <definedName name="_xlnm.Print_Titles" localSheetId="14">Month_4!$1:$2</definedName>
    <definedName name="_xlnm.Print_Titles" localSheetId="15">Month_5!$1:$2</definedName>
    <definedName name="_xlnm.Print_Titles" localSheetId="16">Month_6!$1:$2</definedName>
    <definedName name="_xlnm.Print_Titles" localSheetId="17">Month_7!$1:$2</definedName>
    <definedName name="_xlnm.Print_Titles" localSheetId="18">Month_8!$1:$2</definedName>
    <definedName name="_xlnm.Print_Titles" localSheetId="19">Month_9!$1:$2</definedName>
    <definedName name="TxLocationCode">Sheet1!$I$1:$I$3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3" i="58" l="1"/>
  <c r="Z63" i="58"/>
  <c r="Y63" i="58"/>
  <c r="X63" i="58"/>
  <c r="W63" i="58"/>
  <c r="V63" i="58"/>
  <c r="U63" i="58"/>
  <c r="T63" i="58"/>
  <c r="S63" i="58"/>
  <c r="O63" i="58"/>
  <c r="N63" i="58"/>
  <c r="M63" i="58"/>
  <c r="F63" i="58"/>
  <c r="E63" i="58"/>
  <c r="J62" i="58"/>
  <c r="I62" i="58"/>
  <c r="G62" i="58"/>
  <c r="F62" i="58"/>
  <c r="J61" i="58"/>
  <c r="I61" i="58"/>
  <c r="G61" i="58"/>
  <c r="F61" i="58"/>
  <c r="J60" i="58"/>
  <c r="I60" i="58"/>
  <c r="G60" i="58"/>
  <c r="F60" i="58"/>
  <c r="J59" i="58"/>
  <c r="I59" i="58"/>
  <c r="G59" i="58"/>
  <c r="F59" i="58"/>
  <c r="J58" i="58"/>
  <c r="I58" i="58"/>
  <c r="G58" i="58"/>
  <c r="F58" i="58"/>
  <c r="J57" i="58"/>
  <c r="I57" i="58"/>
  <c r="G57" i="58"/>
  <c r="F57" i="58"/>
  <c r="J56" i="58"/>
  <c r="I56" i="58"/>
  <c r="G56" i="58"/>
  <c r="F56" i="58"/>
  <c r="J55" i="58"/>
  <c r="I55" i="58"/>
  <c r="G55" i="58"/>
  <c r="F55" i="58"/>
  <c r="J54" i="58"/>
  <c r="I54" i="58"/>
  <c r="G54" i="58"/>
  <c r="F54" i="58"/>
  <c r="J53" i="58"/>
  <c r="I53" i="58"/>
  <c r="G53" i="58"/>
  <c r="F53" i="58"/>
  <c r="J52" i="58"/>
  <c r="I52" i="58"/>
  <c r="G52" i="58"/>
  <c r="F52" i="58"/>
  <c r="J51" i="58"/>
  <c r="I51" i="58"/>
  <c r="G51" i="58"/>
  <c r="F51" i="58"/>
  <c r="J50" i="58"/>
  <c r="I50" i="58"/>
  <c r="G50" i="58"/>
  <c r="F50" i="58"/>
  <c r="J49" i="58"/>
  <c r="I49" i="58"/>
  <c r="G49" i="58"/>
  <c r="F49" i="58"/>
  <c r="J48" i="58"/>
  <c r="I48" i="58"/>
  <c r="G48" i="58"/>
  <c r="F48" i="58"/>
  <c r="J47" i="58"/>
  <c r="I47" i="58"/>
  <c r="G47" i="58"/>
  <c r="F47" i="58"/>
  <c r="J46" i="58"/>
  <c r="I46" i="58"/>
  <c r="G46" i="58"/>
  <c r="F46" i="58"/>
  <c r="J45" i="58"/>
  <c r="I45" i="58"/>
  <c r="G45" i="58"/>
  <c r="F45" i="58"/>
  <c r="J44" i="58"/>
  <c r="I44" i="58"/>
  <c r="G44" i="58"/>
  <c r="F44" i="58"/>
  <c r="J43" i="58"/>
  <c r="I43" i="58"/>
  <c r="G43" i="58"/>
  <c r="F43" i="58"/>
  <c r="J42" i="58"/>
  <c r="I42" i="58"/>
  <c r="G42" i="58"/>
  <c r="F42" i="58"/>
  <c r="J41" i="58"/>
  <c r="I41" i="58"/>
  <c r="G41" i="58"/>
  <c r="F41" i="58"/>
  <c r="J40" i="58"/>
  <c r="I40" i="58"/>
  <c r="G40" i="58"/>
  <c r="F40" i="58"/>
  <c r="J39" i="58"/>
  <c r="I39" i="58"/>
  <c r="G39" i="58"/>
  <c r="F39" i="58"/>
  <c r="J38" i="58"/>
  <c r="I38" i="58"/>
  <c r="G38" i="58"/>
  <c r="F38" i="58"/>
  <c r="J37" i="58"/>
  <c r="I37" i="58"/>
  <c r="G37" i="58"/>
  <c r="F37" i="58"/>
  <c r="J36" i="58"/>
  <c r="I36" i="58"/>
  <c r="G36" i="58"/>
  <c r="F36" i="58"/>
  <c r="J35" i="58"/>
  <c r="I35" i="58"/>
  <c r="G35" i="58"/>
  <c r="F35" i="58"/>
  <c r="J34" i="58"/>
  <c r="I34" i="58"/>
  <c r="G34" i="58"/>
  <c r="F34" i="58"/>
  <c r="J33" i="58"/>
  <c r="I33" i="58"/>
  <c r="G33" i="58"/>
  <c r="F33" i="58"/>
  <c r="J32" i="58"/>
  <c r="I32" i="58"/>
  <c r="G32" i="58"/>
  <c r="F32" i="58"/>
  <c r="J31" i="58"/>
  <c r="I31" i="58"/>
  <c r="G31" i="58"/>
  <c r="F31" i="58"/>
  <c r="J30" i="58"/>
  <c r="I30" i="58"/>
  <c r="G30" i="58"/>
  <c r="F30" i="58"/>
  <c r="J29" i="58"/>
  <c r="I29" i="58"/>
  <c r="G29" i="58"/>
  <c r="F29" i="58"/>
  <c r="J28" i="58"/>
  <c r="I28" i="58"/>
  <c r="G28" i="58"/>
  <c r="F28" i="58"/>
  <c r="J27" i="58"/>
  <c r="I27" i="58"/>
  <c r="G27" i="58"/>
  <c r="F27" i="58"/>
  <c r="J26" i="58"/>
  <c r="I26" i="58"/>
  <c r="G26" i="58"/>
  <c r="F26" i="58"/>
  <c r="J25" i="58"/>
  <c r="I25" i="58"/>
  <c r="G25" i="58"/>
  <c r="F25" i="58"/>
  <c r="J24" i="58"/>
  <c r="I24" i="58"/>
  <c r="G24" i="58"/>
  <c r="F24" i="58"/>
  <c r="J23" i="58"/>
  <c r="I23" i="58"/>
  <c r="G23" i="58"/>
  <c r="F23" i="58"/>
  <c r="J22" i="58"/>
  <c r="I22" i="58"/>
  <c r="G22" i="58"/>
  <c r="F22" i="58"/>
  <c r="J21" i="58"/>
  <c r="I21" i="58"/>
  <c r="G21" i="58"/>
  <c r="F21" i="58"/>
  <c r="J20" i="58"/>
  <c r="I20" i="58"/>
  <c r="G20" i="58"/>
  <c r="F20" i="58"/>
  <c r="J19" i="58"/>
  <c r="I19" i="58"/>
  <c r="G19" i="58"/>
  <c r="F19" i="58"/>
  <c r="J18" i="58"/>
  <c r="I18" i="58"/>
  <c r="G18" i="58"/>
  <c r="F18" i="58"/>
  <c r="J17" i="58"/>
  <c r="I17" i="58"/>
  <c r="G17" i="58"/>
  <c r="F17" i="58"/>
  <c r="J16" i="58"/>
  <c r="I16" i="58"/>
  <c r="G16" i="58"/>
  <c r="F16" i="58"/>
  <c r="J15" i="58"/>
  <c r="I15" i="58"/>
  <c r="G15" i="58"/>
  <c r="F15" i="58"/>
  <c r="J14" i="58"/>
  <c r="I14" i="58"/>
  <c r="G14" i="58"/>
  <c r="F14" i="58"/>
  <c r="J13" i="58"/>
  <c r="I13" i="58"/>
  <c r="G13" i="58"/>
  <c r="F13" i="58"/>
  <c r="J12" i="58"/>
  <c r="I12" i="58"/>
  <c r="G12" i="58"/>
  <c r="F12" i="58"/>
  <c r="J11" i="58"/>
  <c r="I11" i="58"/>
  <c r="G11" i="58"/>
  <c r="F11" i="58"/>
  <c r="J10" i="58"/>
  <c r="I10" i="58"/>
  <c r="G10" i="58"/>
  <c r="F10" i="58"/>
  <c r="J9" i="58"/>
  <c r="I9" i="58"/>
  <c r="G9" i="58"/>
  <c r="F9" i="58"/>
  <c r="J8" i="58"/>
  <c r="I8" i="58"/>
  <c r="G8" i="58"/>
  <c r="F8" i="58"/>
  <c r="J7" i="58"/>
  <c r="I7" i="58"/>
  <c r="G7" i="58"/>
  <c r="F7" i="58"/>
  <c r="J6" i="58"/>
  <c r="I6" i="58"/>
  <c r="G6" i="58"/>
  <c r="F6" i="58"/>
  <c r="J5" i="58"/>
  <c r="I5" i="58"/>
  <c r="G5" i="58"/>
  <c r="F5" i="58"/>
  <c r="J4" i="58"/>
  <c r="I4" i="58"/>
  <c r="N100" i="65" s="1"/>
  <c r="N101" i="65" s="1"/>
  <c r="G4" i="58"/>
  <c r="F4" i="58"/>
  <c r="J3" i="58"/>
  <c r="I3" i="58"/>
  <c r="G3" i="58"/>
  <c r="F3" i="58"/>
  <c r="AA63" i="57"/>
  <c r="Z63" i="57"/>
  <c r="Y63" i="57"/>
  <c r="X63" i="57"/>
  <c r="W63" i="57"/>
  <c r="V63" i="57"/>
  <c r="U63" i="57"/>
  <c r="T63" i="57"/>
  <c r="S63" i="57"/>
  <c r="O63" i="57"/>
  <c r="N63" i="57"/>
  <c r="M63" i="57"/>
  <c r="I63" i="57"/>
  <c r="F63" i="57"/>
  <c r="E63" i="57"/>
  <c r="J62" i="57"/>
  <c r="I62" i="57"/>
  <c r="G62" i="57"/>
  <c r="F62" i="57"/>
  <c r="J61" i="57"/>
  <c r="I61" i="57"/>
  <c r="G61" i="57"/>
  <c r="F61" i="57"/>
  <c r="J60" i="57"/>
  <c r="I60" i="57"/>
  <c r="G60" i="57"/>
  <c r="F60" i="57"/>
  <c r="J59" i="57"/>
  <c r="I59" i="57"/>
  <c r="G59" i="57"/>
  <c r="F59" i="57"/>
  <c r="J58" i="57"/>
  <c r="I58" i="57"/>
  <c r="G58" i="57"/>
  <c r="F58" i="57"/>
  <c r="J57" i="57"/>
  <c r="I57" i="57"/>
  <c r="G57" i="57"/>
  <c r="F57" i="57"/>
  <c r="J56" i="57"/>
  <c r="I56" i="57"/>
  <c r="G56" i="57"/>
  <c r="F56" i="57"/>
  <c r="J55" i="57"/>
  <c r="I55" i="57"/>
  <c r="G55" i="57"/>
  <c r="F55" i="57"/>
  <c r="J54" i="57"/>
  <c r="I54" i="57"/>
  <c r="G54" i="57"/>
  <c r="F54" i="57"/>
  <c r="J53" i="57"/>
  <c r="I53" i="57"/>
  <c r="G53" i="57"/>
  <c r="F53" i="57"/>
  <c r="J52" i="57"/>
  <c r="I52" i="57"/>
  <c r="G52" i="57"/>
  <c r="F52" i="57"/>
  <c r="J51" i="57"/>
  <c r="I51" i="57"/>
  <c r="G51" i="57"/>
  <c r="F51" i="57"/>
  <c r="J50" i="57"/>
  <c r="I50" i="57"/>
  <c r="G50" i="57"/>
  <c r="F50" i="57"/>
  <c r="J49" i="57"/>
  <c r="I49" i="57"/>
  <c r="G49" i="57"/>
  <c r="F49" i="57"/>
  <c r="J48" i="57"/>
  <c r="I48" i="57"/>
  <c r="G48" i="57"/>
  <c r="F48" i="57"/>
  <c r="J47" i="57"/>
  <c r="I47" i="57"/>
  <c r="G47" i="57"/>
  <c r="F47" i="57"/>
  <c r="J46" i="57"/>
  <c r="I46" i="57"/>
  <c r="G46" i="57"/>
  <c r="F46" i="57"/>
  <c r="J45" i="57"/>
  <c r="I45" i="57"/>
  <c r="G45" i="57"/>
  <c r="F45" i="57"/>
  <c r="J44" i="57"/>
  <c r="I44" i="57"/>
  <c r="G44" i="57"/>
  <c r="F44" i="57"/>
  <c r="J43" i="57"/>
  <c r="I43" i="57"/>
  <c r="G43" i="57"/>
  <c r="F43" i="57"/>
  <c r="J42" i="57"/>
  <c r="I42" i="57"/>
  <c r="G42" i="57"/>
  <c r="F42" i="57"/>
  <c r="J41" i="57"/>
  <c r="I41" i="57"/>
  <c r="G41" i="57"/>
  <c r="F41" i="57"/>
  <c r="J40" i="57"/>
  <c r="I40" i="57"/>
  <c r="G40" i="57"/>
  <c r="F40" i="57"/>
  <c r="J39" i="57"/>
  <c r="I39" i="57"/>
  <c r="G39" i="57"/>
  <c r="F39" i="57"/>
  <c r="J38" i="57"/>
  <c r="I38" i="57"/>
  <c r="G38" i="57"/>
  <c r="F38" i="57"/>
  <c r="J37" i="57"/>
  <c r="I37" i="57"/>
  <c r="G37" i="57"/>
  <c r="F37" i="57"/>
  <c r="J36" i="57"/>
  <c r="I36" i="57"/>
  <c r="G36" i="57"/>
  <c r="F36" i="57"/>
  <c r="J35" i="57"/>
  <c r="I35" i="57"/>
  <c r="G35" i="57"/>
  <c r="F35" i="57"/>
  <c r="J34" i="57"/>
  <c r="I34" i="57"/>
  <c r="G34" i="57"/>
  <c r="F34" i="57"/>
  <c r="J33" i="57"/>
  <c r="I33" i="57"/>
  <c r="G33" i="57"/>
  <c r="F33" i="57"/>
  <c r="J32" i="57"/>
  <c r="I32" i="57"/>
  <c r="G32" i="57"/>
  <c r="F32" i="57"/>
  <c r="J31" i="57"/>
  <c r="I31" i="57"/>
  <c r="G31" i="57"/>
  <c r="F31" i="57"/>
  <c r="J30" i="57"/>
  <c r="I30" i="57"/>
  <c r="G30" i="57"/>
  <c r="F30" i="57"/>
  <c r="J29" i="57"/>
  <c r="I29" i="57"/>
  <c r="G29" i="57"/>
  <c r="F29" i="57"/>
  <c r="J28" i="57"/>
  <c r="I28" i="57"/>
  <c r="G28" i="57"/>
  <c r="F28" i="57"/>
  <c r="J27" i="57"/>
  <c r="I27" i="57"/>
  <c r="G27" i="57"/>
  <c r="F27" i="57"/>
  <c r="J26" i="57"/>
  <c r="I26" i="57"/>
  <c r="G26" i="57"/>
  <c r="F26" i="57"/>
  <c r="J25" i="57"/>
  <c r="I25" i="57"/>
  <c r="G25" i="57"/>
  <c r="F25" i="57"/>
  <c r="J24" i="57"/>
  <c r="I24" i="57"/>
  <c r="G24" i="57"/>
  <c r="F24" i="57"/>
  <c r="J23" i="57"/>
  <c r="I23" i="57"/>
  <c r="G23" i="57"/>
  <c r="F23" i="57"/>
  <c r="J22" i="57"/>
  <c r="I22" i="57"/>
  <c r="G22" i="57"/>
  <c r="F22" i="57"/>
  <c r="J21" i="57"/>
  <c r="I21" i="57"/>
  <c r="G21" i="57"/>
  <c r="F21" i="57"/>
  <c r="J20" i="57"/>
  <c r="I20" i="57"/>
  <c r="G20" i="57"/>
  <c r="F20" i="57"/>
  <c r="J19" i="57"/>
  <c r="I19" i="57"/>
  <c r="G19" i="57"/>
  <c r="F19" i="57"/>
  <c r="J18" i="57"/>
  <c r="I18" i="57"/>
  <c r="G18" i="57"/>
  <c r="F18" i="57"/>
  <c r="J17" i="57"/>
  <c r="I17" i="57"/>
  <c r="G17" i="57"/>
  <c r="F17" i="57"/>
  <c r="J16" i="57"/>
  <c r="I16" i="57"/>
  <c r="G16" i="57"/>
  <c r="F16" i="57"/>
  <c r="J15" i="57"/>
  <c r="I15" i="57"/>
  <c r="G15" i="57"/>
  <c r="F15" i="57"/>
  <c r="J14" i="57"/>
  <c r="I14" i="57"/>
  <c r="G14" i="57"/>
  <c r="F14" i="57"/>
  <c r="J13" i="57"/>
  <c r="I13" i="57"/>
  <c r="G13" i="57"/>
  <c r="F13" i="57"/>
  <c r="J12" i="57"/>
  <c r="I12" i="57"/>
  <c r="G12" i="57"/>
  <c r="F12" i="57"/>
  <c r="J11" i="57"/>
  <c r="I11" i="57"/>
  <c r="G11" i="57"/>
  <c r="F11" i="57"/>
  <c r="J10" i="57"/>
  <c r="I10" i="57"/>
  <c r="G10" i="57"/>
  <c r="F10" i="57"/>
  <c r="J9" i="57"/>
  <c r="I9" i="57"/>
  <c r="G9" i="57"/>
  <c r="F9" i="57"/>
  <c r="J8" i="57"/>
  <c r="I8" i="57"/>
  <c r="G8" i="57"/>
  <c r="F8" i="57"/>
  <c r="J7" i="57"/>
  <c r="I7" i="57"/>
  <c r="G7" i="57"/>
  <c r="F7" i="57"/>
  <c r="J6" i="57"/>
  <c r="I6" i="57"/>
  <c r="G6" i="57"/>
  <c r="F6" i="57"/>
  <c r="J5" i="57"/>
  <c r="I5" i="57"/>
  <c r="G5" i="57"/>
  <c r="F5" i="57"/>
  <c r="J4" i="57"/>
  <c r="I4" i="57"/>
  <c r="M104" i="69" s="1"/>
  <c r="M105" i="69" s="1"/>
  <c r="G4" i="57"/>
  <c r="F4" i="57"/>
  <c r="J3" i="57"/>
  <c r="I3" i="57"/>
  <c r="G3" i="57"/>
  <c r="F3" i="57"/>
  <c r="AA63" i="56"/>
  <c r="Z63" i="56"/>
  <c r="Y63" i="56"/>
  <c r="X63" i="56"/>
  <c r="W63" i="56"/>
  <c r="V63" i="56"/>
  <c r="U63" i="56"/>
  <c r="T63" i="56"/>
  <c r="S63" i="56"/>
  <c r="O63" i="56"/>
  <c r="N63" i="56"/>
  <c r="M63" i="56"/>
  <c r="I63" i="56"/>
  <c r="F63" i="56"/>
  <c r="E63" i="56"/>
  <c r="J62" i="56"/>
  <c r="I62" i="56"/>
  <c r="G62" i="56"/>
  <c r="F62" i="56"/>
  <c r="J61" i="56"/>
  <c r="I61" i="56"/>
  <c r="G61" i="56"/>
  <c r="F61" i="56"/>
  <c r="J60" i="56"/>
  <c r="I60" i="56"/>
  <c r="G60" i="56"/>
  <c r="F60" i="56"/>
  <c r="J59" i="56"/>
  <c r="I59" i="56"/>
  <c r="G59" i="56"/>
  <c r="F59" i="56"/>
  <c r="J58" i="56"/>
  <c r="I58" i="56"/>
  <c r="G58" i="56"/>
  <c r="F58" i="56"/>
  <c r="J57" i="56"/>
  <c r="I57" i="56"/>
  <c r="G57" i="56"/>
  <c r="F57" i="56"/>
  <c r="J56" i="56"/>
  <c r="I56" i="56"/>
  <c r="G56" i="56"/>
  <c r="F56" i="56"/>
  <c r="J55" i="56"/>
  <c r="I55" i="56"/>
  <c r="G55" i="56"/>
  <c r="F55" i="56"/>
  <c r="J54" i="56"/>
  <c r="I54" i="56"/>
  <c r="G54" i="56"/>
  <c r="F54" i="56"/>
  <c r="J53" i="56"/>
  <c r="I53" i="56"/>
  <c r="G53" i="56"/>
  <c r="F53" i="56"/>
  <c r="J52" i="56"/>
  <c r="I52" i="56"/>
  <c r="G52" i="56"/>
  <c r="F52" i="56"/>
  <c r="J51" i="56"/>
  <c r="I51" i="56"/>
  <c r="G51" i="56"/>
  <c r="F51" i="56"/>
  <c r="J50" i="56"/>
  <c r="I50" i="56"/>
  <c r="G50" i="56"/>
  <c r="F50" i="56"/>
  <c r="J49" i="56"/>
  <c r="I49" i="56"/>
  <c r="G49" i="56"/>
  <c r="F49" i="56"/>
  <c r="J48" i="56"/>
  <c r="I48" i="56"/>
  <c r="G48" i="56"/>
  <c r="F48" i="56"/>
  <c r="J47" i="56"/>
  <c r="I47" i="56"/>
  <c r="G47" i="56"/>
  <c r="F47" i="56"/>
  <c r="J46" i="56"/>
  <c r="I46" i="56"/>
  <c r="G46" i="56"/>
  <c r="F46" i="56"/>
  <c r="J45" i="56"/>
  <c r="I45" i="56"/>
  <c r="G45" i="56"/>
  <c r="F45" i="56"/>
  <c r="J44" i="56"/>
  <c r="I44" i="56"/>
  <c r="G44" i="56"/>
  <c r="F44" i="56"/>
  <c r="J43" i="56"/>
  <c r="I43" i="56"/>
  <c r="G43" i="56"/>
  <c r="F43" i="56"/>
  <c r="J42" i="56"/>
  <c r="I42" i="56"/>
  <c r="G42" i="56"/>
  <c r="F42" i="56"/>
  <c r="J41" i="56"/>
  <c r="I41" i="56"/>
  <c r="G41" i="56"/>
  <c r="F41" i="56"/>
  <c r="J40" i="56"/>
  <c r="I40" i="56"/>
  <c r="G40" i="56"/>
  <c r="F40" i="56"/>
  <c r="J39" i="56"/>
  <c r="I39" i="56"/>
  <c r="G39" i="56"/>
  <c r="F39" i="56"/>
  <c r="J38" i="56"/>
  <c r="I38" i="56"/>
  <c r="G38" i="56"/>
  <c r="F38" i="56"/>
  <c r="J37" i="56"/>
  <c r="I37" i="56"/>
  <c r="G37" i="56"/>
  <c r="F37" i="56"/>
  <c r="J36" i="56"/>
  <c r="I36" i="56"/>
  <c r="G36" i="56"/>
  <c r="F36" i="56"/>
  <c r="J35" i="56"/>
  <c r="I35" i="56"/>
  <c r="G35" i="56"/>
  <c r="F35" i="56"/>
  <c r="J34" i="56"/>
  <c r="I34" i="56"/>
  <c r="G34" i="56"/>
  <c r="F34" i="56"/>
  <c r="J33" i="56"/>
  <c r="I33" i="56"/>
  <c r="G33" i="56"/>
  <c r="F33" i="56"/>
  <c r="J32" i="56"/>
  <c r="I32" i="56"/>
  <c r="G32" i="56"/>
  <c r="F32" i="56"/>
  <c r="J31" i="56"/>
  <c r="I31" i="56"/>
  <c r="G31" i="56"/>
  <c r="F31" i="56"/>
  <c r="J30" i="56"/>
  <c r="I30" i="56"/>
  <c r="G30" i="56"/>
  <c r="F30" i="56"/>
  <c r="J29" i="56"/>
  <c r="I29" i="56"/>
  <c r="G29" i="56"/>
  <c r="F29" i="56"/>
  <c r="J28" i="56"/>
  <c r="I28" i="56"/>
  <c r="G28" i="56"/>
  <c r="F28" i="56"/>
  <c r="J27" i="56"/>
  <c r="I27" i="56"/>
  <c r="G27" i="56"/>
  <c r="F27" i="56"/>
  <c r="J26" i="56"/>
  <c r="I26" i="56"/>
  <c r="G26" i="56"/>
  <c r="F26" i="56"/>
  <c r="J25" i="56"/>
  <c r="I25" i="56"/>
  <c r="G25" i="56"/>
  <c r="F25" i="56"/>
  <c r="J24" i="56"/>
  <c r="I24" i="56"/>
  <c r="G24" i="56"/>
  <c r="F24" i="56"/>
  <c r="J23" i="56"/>
  <c r="I23" i="56"/>
  <c r="G23" i="56"/>
  <c r="F23" i="56"/>
  <c r="J22" i="56"/>
  <c r="I22" i="56"/>
  <c r="G22" i="56"/>
  <c r="F22" i="56"/>
  <c r="J21" i="56"/>
  <c r="I21" i="56"/>
  <c r="G21" i="56"/>
  <c r="F21" i="56"/>
  <c r="J20" i="56"/>
  <c r="I20" i="56"/>
  <c r="G20" i="56"/>
  <c r="F20" i="56"/>
  <c r="J19" i="56"/>
  <c r="I19" i="56"/>
  <c r="G19" i="56"/>
  <c r="F19" i="56"/>
  <c r="J18" i="56"/>
  <c r="I18" i="56"/>
  <c r="G18" i="56"/>
  <c r="F18" i="56"/>
  <c r="J17" i="56"/>
  <c r="I17" i="56"/>
  <c r="G17" i="56"/>
  <c r="F17" i="56"/>
  <c r="J16" i="56"/>
  <c r="I16" i="56"/>
  <c r="G16" i="56"/>
  <c r="F16" i="56"/>
  <c r="J15" i="56"/>
  <c r="I15" i="56"/>
  <c r="G15" i="56"/>
  <c r="F15" i="56"/>
  <c r="J14" i="56"/>
  <c r="I14" i="56"/>
  <c r="G14" i="56"/>
  <c r="F14" i="56"/>
  <c r="J13" i="56"/>
  <c r="I13" i="56"/>
  <c r="G13" i="56"/>
  <c r="F13" i="56"/>
  <c r="J12" i="56"/>
  <c r="I12" i="56"/>
  <c r="G12" i="56"/>
  <c r="F12" i="56"/>
  <c r="J11" i="56"/>
  <c r="I11" i="56"/>
  <c r="G11" i="56"/>
  <c r="F11" i="56"/>
  <c r="J10" i="56"/>
  <c r="I10" i="56"/>
  <c r="G10" i="56"/>
  <c r="F10" i="56"/>
  <c r="J9" i="56"/>
  <c r="I9" i="56"/>
  <c r="G9" i="56"/>
  <c r="F9" i="56"/>
  <c r="J8" i="56"/>
  <c r="I8" i="56"/>
  <c r="G8" i="56"/>
  <c r="F8" i="56"/>
  <c r="J7" i="56"/>
  <c r="I7" i="56"/>
  <c r="G7" i="56"/>
  <c r="F7" i="56"/>
  <c r="J6" i="56"/>
  <c r="I6" i="56"/>
  <c r="G6" i="56"/>
  <c r="F6" i="56"/>
  <c r="J5" i="56"/>
  <c r="I5" i="56"/>
  <c r="G5" i="56"/>
  <c r="F5" i="56"/>
  <c r="J4" i="56"/>
  <c r="I4" i="56"/>
  <c r="G4" i="56"/>
  <c r="F4" i="56"/>
  <c r="J3" i="56"/>
  <c r="I3" i="56"/>
  <c r="G3" i="56"/>
  <c r="F3" i="56"/>
  <c r="AA63" i="55"/>
  <c r="Z63" i="55"/>
  <c r="Y63" i="55"/>
  <c r="X63" i="55"/>
  <c r="W63" i="55"/>
  <c r="V63" i="55"/>
  <c r="U63" i="55"/>
  <c r="T63" i="55"/>
  <c r="S63" i="55"/>
  <c r="O63" i="55"/>
  <c r="N63" i="55"/>
  <c r="M63" i="55"/>
  <c r="F63" i="55"/>
  <c r="E63" i="55"/>
  <c r="J62" i="55"/>
  <c r="I62" i="55"/>
  <c r="G62" i="55"/>
  <c r="F62" i="55"/>
  <c r="J61" i="55"/>
  <c r="I61" i="55"/>
  <c r="G61" i="55"/>
  <c r="F61" i="55"/>
  <c r="J60" i="55"/>
  <c r="I60" i="55"/>
  <c r="G60" i="55"/>
  <c r="F60" i="55"/>
  <c r="J59" i="55"/>
  <c r="I59" i="55"/>
  <c r="G59" i="55"/>
  <c r="F59" i="55"/>
  <c r="J58" i="55"/>
  <c r="I58" i="55"/>
  <c r="G58" i="55"/>
  <c r="F58" i="55"/>
  <c r="J57" i="55"/>
  <c r="I57" i="55"/>
  <c r="G57" i="55"/>
  <c r="F57" i="55"/>
  <c r="J56" i="55"/>
  <c r="I56" i="55"/>
  <c r="G56" i="55"/>
  <c r="F56" i="55"/>
  <c r="J55" i="55"/>
  <c r="I55" i="55"/>
  <c r="G55" i="55"/>
  <c r="F55" i="55"/>
  <c r="J54" i="55"/>
  <c r="I54" i="55"/>
  <c r="G54" i="55"/>
  <c r="F54" i="55"/>
  <c r="J53" i="55"/>
  <c r="I53" i="55"/>
  <c r="G53" i="55"/>
  <c r="F53" i="55"/>
  <c r="J52" i="55"/>
  <c r="I52" i="55"/>
  <c r="G52" i="55"/>
  <c r="F52" i="55"/>
  <c r="J51" i="55"/>
  <c r="I51" i="55"/>
  <c r="G51" i="55"/>
  <c r="F51" i="55"/>
  <c r="J50" i="55"/>
  <c r="I50" i="55"/>
  <c r="G50" i="55"/>
  <c r="F50" i="55"/>
  <c r="J49" i="55"/>
  <c r="I49" i="55"/>
  <c r="G49" i="55"/>
  <c r="F49" i="55"/>
  <c r="J48" i="55"/>
  <c r="I48" i="55"/>
  <c r="G48" i="55"/>
  <c r="F48" i="55"/>
  <c r="J47" i="55"/>
  <c r="I47" i="55"/>
  <c r="G47" i="55"/>
  <c r="F47" i="55"/>
  <c r="J46" i="55"/>
  <c r="I46" i="55"/>
  <c r="G46" i="55"/>
  <c r="F46" i="55"/>
  <c r="J45" i="55"/>
  <c r="I45" i="55"/>
  <c r="G45" i="55"/>
  <c r="F45" i="55"/>
  <c r="J44" i="55"/>
  <c r="I44" i="55"/>
  <c r="G44" i="55"/>
  <c r="F44" i="55"/>
  <c r="J43" i="55"/>
  <c r="I43" i="55"/>
  <c r="G43" i="55"/>
  <c r="F43" i="55"/>
  <c r="J42" i="55"/>
  <c r="I42" i="55"/>
  <c r="G42" i="55"/>
  <c r="F42" i="55"/>
  <c r="J41" i="55"/>
  <c r="I41" i="55"/>
  <c r="G41" i="55"/>
  <c r="F41" i="55"/>
  <c r="J40" i="55"/>
  <c r="I40" i="55"/>
  <c r="G40" i="55"/>
  <c r="F40" i="55"/>
  <c r="J39" i="55"/>
  <c r="I39" i="55"/>
  <c r="G39" i="55"/>
  <c r="F39" i="55"/>
  <c r="J38" i="55"/>
  <c r="I38" i="55"/>
  <c r="G38" i="55"/>
  <c r="F38" i="55"/>
  <c r="J37" i="55"/>
  <c r="I37" i="55"/>
  <c r="G37" i="55"/>
  <c r="F37" i="55"/>
  <c r="J36" i="55"/>
  <c r="I36" i="55"/>
  <c r="G36" i="55"/>
  <c r="F36" i="55"/>
  <c r="J35" i="55"/>
  <c r="I35" i="55"/>
  <c r="G35" i="55"/>
  <c r="F35" i="55"/>
  <c r="J34" i="55"/>
  <c r="I34" i="55"/>
  <c r="G34" i="55"/>
  <c r="F34" i="55"/>
  <c r="J33" i="55"/>
  <c r="I33" i="55"/>
  <c r="G33" i="55"/>
  <c r="F33" i="55"/>
  <c r="J32" i="55"/>
  <c r="I32" i="55"/>
  <c r="G32" i="55"/>
  <c r="F32" i="55"/>
  <c r="J31" i="55"/>
  <c r="I31" i="55"/>
  <c r="G31" i="55"/>
  <c r="F31" i="55"/>
  <c r="J30" i="55"/>
  <c r="I30" i="55"/>
  <c r="G30" i="55"/>
  <c r="F30" i="55"/>
  <c r="J29" i="55"/>
  <c r="I29" i="55"/>
  <c r="G29" i="55"/>
  <c r="F29" i="55"/>
  <c r="J28" i="55"/>
  <c r="I28" i="55"/>
  <c r="G28" i="55"/>
  <c r="F28" i="55"/>
  <c r="J27" i="55"/>
  <c r="I27" i="55"/>
  <c r="G27" i="55"/>
  <c r="F27" i="55"/>
  <c r="J26" i="55"/>
  <c r="I26" i="55"/>
  <c r="G26" i="55"/>
  <c r="F26" i="55"/>
  <c r="J25" i="55"/>
  <c r="I25" i="55"/>
  <c r="G25" i="55"/>
  <c r="F25" i="55"/>
  <c r="J24" i="55"/>
  <c r="I24" i="55"/>
  <c r="G24" i="55"/>
  <c r="F24" i="55"/>
  <c r="J23" i="55"/>
  <c r="I23" i="55"/>
  <c r="G23" i="55"/>
  <c r="F23" i="55"/>
  <c r="J22" i="55"/>
  <c r="I22" i="55"/>
  <c r="G22" i="55"/>
  <c r="F22" i="55"/>
  <c r="J21" i="55"/>
  <c r="I21" i="55"/>
  <c r="G21" i="55"/>
  <c r="F21" i="55"/>
  <c r="J20" i="55"/>
  <c r="I20" i="55"/>
  <c r="G20" i="55"/>
  <c r="F20" i="55"/>
  <c r="J19" i="55"/>
  <c r="I19" i="55"/>
  <c r="G19" i="55"/>
  <c r="F19" i="55"/>
  <c r="J18" i="55"/>
  <c r="I18" i="55"/>
  <c r="G18" i="55"/>
  <c r="F18" i="55"/>
  <c r="J17" i="55"/>
  <c r="I17" i="55"/>
  <c r="G17" i="55"/>
  <c r="F17" i="55"/>
  <c r="J16" i="55"/>
  <c r="I16" i="55"/>
  <c r="G16" i="55"/>
  <c r="F16" i="55"/>
  <c r="J15" i="55"/>
  <c r="I15" i="55"/>
  <c r="G15" i="55"/>
  <c r="F15" i="55"/>
  <c r="J14" i="55"/>
  <c r="I14" i="55"/>
  <c r="G14" i="55"/>
  <c r="F14" i="55"/>
  <c r="J13" i="55"/>
  <c r="I13" i="55"/>
  <c r="G13" i="55"/>
  <c r="F13" i="55"/>
  <c r="J12" i="55"/>
  <c r="I12" i="55"/>
  <c r="G12" i="55"/>
  <c r="F12" i="55"/>
  <c r="J11" i="55"/>
  <c r="I11" i="55"/>
  <c r="G11" i="55"/>
  <c r="F11" i="55"/>
  <c r="J10" i="55"/>
  <c r="I10" i="55"/>
  <c r="G10" i="55"/>
  <c r="F10" i="55"/>
  <c r="J9" i="55"/>
  <c r="I9" i="55"/>
  <c r="G9" i="55"/>
  <c r="F9" i="55"/>
  <c r="J8" i="55"/>
  <c r="I8" i="55"/>
  <c r="G8" i="55"/>
  <c r="F8" i="55"/>
  <c r="J7" i="55"/>
  <c r="I7" i="55"/>
  <c r="G7" i="55"/>
  <c r="F7" i="55"/>
  <c r="J6" i="55"/>
  <c r="I6" i="55"/>
  <c r="G6" i="55"/>
  <c r="F6" i="55"/>
  <c r="J5" i="55"/>
  <c r="I5" i="55"/>
  <c r="G5" i="55"/>
  <c r="F5" i="55"/>
  <c r="J4" i="55"/>
  <c r="I4" i="55"/>
  <c r="G4" i="55"/>
  <c r="F4" i="55"/>
  <c r="J3" i="55"/>
  <c r="I3" i="55"/>
  <c r="K102" i="69" s="1"/>
  <c r="K103" i="69" s="1"/>
  <c r="G3" i="55"/>
  <c r="F3" i="55"/>
  <c r="AA63" i="54"/>
  <c r="Z63" i="54"/>
  <c r="Y63" i="54"/>
  <c r="X63" i="54"/>
  <c r="W63" i="54"/>
  <c r="V63" i="54"/>
  <c r="U63" i="54"/>
  <c r="T63" i="54"/>
  <c r="S63" i="54"/>
  <c r="O63" i="54"/>
  <c r="N63" i="54"/>
  <c r="M63" i="54"/>
  <c r="F63" i="54"/>
  <c r="E63" i="54"/>
  <c r="J62" i="54"/>
  <c r="I62" i="54"/>
  <c r="G62" i="54"/>
  <c r="F62" i="54"/>
  <c r="J61" i="54"/>
  <c r="I61" i="54"/>
  <c r="G61" i="54"/>
  <c r="F61" i="54"/>
  <c r="J60" i="54"/>
  <c r="I60" i="54"/>
  <c r="G60" i="54"/>
  <c r="F60" i="54"/>
  <c r="J59" i="54"/>
  <c r="I59" i="54"/>
  <c r="G59" i="54"/>
  <c r="F59" i="54"/>
  <c r="J58" i="54"/>
  <c r="I58" i="54"/>
  <c r="G58" i="54"/>
  <c r="F58" i="54"/>
  <c r="J57" i="54"/>
  <c r="I57" i="54"/>
  <c r="G57" i="54"/>
  <c r="F57" i="54"/>
  <c r="J56" i="54"/>
  <c r="I56" i="54"/>
  <c r="G56" i="54"/>
  <c r="F56" i="54"/>
  <c r="J55" i="54"/>
  <c r="I55" i="54"/>
  <c r="G55" i="54"/>
  <c r="F55" i="54"/>
  <c r="J54" i="54"/>
  <c r="I54" i="54"/>
  <c r="G54" i="54"/>
  <c r="F54" i="54"/>
  <c r="J53" i="54"/>
  <c r="I53" i="54"/>
  <c r="G53" i="54"/>
  <c r="F53" i="54"/>
  <c r="J52" i="54"/>
  <c r="I52" i="54"/>
  <c r="G52" i="54"/>
  <c r="F52" i="54"/>
  <c r="J51" i="54"/>
  <c r="I51" i="54"/>
  <c r="G51" i="54"/>
  <c r="F51" i="54"/>
  <c r="J50" i="54"/>
  <c r="I50" i="54"/>
  <c r="G50" i="54"/>
  <c r="F50" i="54"/>
  <c r="J49" i="54"/>
  <c r="I49" i="54"/>
  <c r="G49" i="54"/>
  <c r="F49" i="54"/>
  <c r="J48" i="54"/>
  <c r="I48" i="54"/>
  <c r="G48" i="54"/>
  <c r="F48" i="54"/>
  <c r="J47" i="54"/>
  <c r="I47" i="54"/>
  <c r="G47" i="54"/>
  <c r="F47" i="54"/>
  <c r="J46" i="54"/>
  <c r="I46" i="54"/>
  <c r="G46" i="54"/>
  <c r="F46" i="54"/>
  <c r="J45" i="54"/>
  <c r="I45" i="54"/>
  <c r="G45" i="54"/>
  <c r="F45" i="54"/>
  <c r="J44" i="54"/>
  <c r="I44" i="54"/>
  <c r="G44" i="54"/>
  <c r="F44" i="54"/>
  <c r="J43" i="54"/>
  <c r="I43" i="54"/>
  <c r="G43" i="54"/>
  <c r="F43" i="54"/>
  <c r="J42" i="54"/>
  <c r="I42" i="54"/>
  <c r="G42" i="54"/>
  <c r="F42" i="54"/>
  <c r="J41" i="54"/>
  <c r="I41" i="54"/>
  <c r="G41" i="54"/>
  <c r="F41" i="54"/>
  <c r="J40" i="54"/>
  <c r="I40" i="54"/>
  <c r="G40" i="54"/>
  <c r="F40" i="54"/>
  <c r="J39" i="54"/>
  <c r="I39" i="54"/>
  <c r="G39" i="54"/>
  <c r="F39" i="54"/>
  <c r="J38" i="54"/>
  <c r="I38" i="54"/>
  <c r="G38" i="54"/>
  <c r="F38" i="54"/>
  <c r="J37" i="54"/>
  <c r="I37" i="54"/>
  <c r="G37" i="54"/>
  <c r="F37" i="54"/>
  <c r="J36" i="54"/>
  <c r="I36" i="54"/>
  <c r="G36" i="54"/>
  <c r="F36" i="54"/>
  <c r="J35" i="54"/>
  <c r="I35" i="54"/>
  <c r="G35" i="54"/>
  <c r="F35" i="54"/>
  <c r="J34" i="54"/>
  <c r="I34" i="54"/>
  <c r="G34" i="54"/>
  <c r="F34" i="54"/>
  <c r="J33" i="54"/>
  <c r="I33" i="54"/>
  <c r="G33" i="54"/>
  <c r="F33" i="54"/>
  <c r="J32" i="54"/>
  <c r="I32" i="54"/>
  <c r="G32" i="54"/>
  <c r="F32" i="54"/>
  <c r="J31" i="54"/>
  <c r="I31" i="54"/>
  <c r="G31" i="54"/>
  <c r="F31" i="54"/>
  <c r="J30" i="54"/>
  <c r="I30" i="54"/>
  <c r="G30" i="54"/>
  <c r="F30" i="54"/>
  <c r="J29" i="54"/>
  <c r="I29" i="54"/>
  <c r="G29" i="54"/>
  <c r="F29" i="54"/>
  <c r="J28" i="54"/>
  <c r="I28" i="54"/>
  <c r="G28" i="54"/>
  <c r="F28" i="54"/>
  <c r="J27" i="54"/>
  <c r="I27" i="54"/>
  <c r="G27" i="54"/>
  <c r="F27" i="54"/>
  <c r="J26" i="54"/>
  <c r="I26" i="54"/>
  <c r="G26" i="54"/>
  <c r="F26" i="54"/>
  <c r="J25" i="54"/>
  <c r="I25" i="54"/>
  <c r="G25" i="54"/>
  <c r="F25" i="54"/>
  <c r="J24" i="54"/>
  <c r="I24" i="54"/>
  <c r="G24" i="54"/>
  <c r="F24" i="54"/>
  <c r="J23" i="54"/>
  <c r="I23" i="54"/>
  <c r="G23" i="54"/>
  <c r="F23" i="54"/>
  <c r="J22" i="54"/>
  <c r="I22" i="54"/>
  <c r="G22" i="54"/>
  <c r="F22" i="54"/>
  <c r="J21" i="54"/>
  <c r="I21" i="54"/>
  <c r="G21" i="54"/>
  <c r="F21" i="54"/>
  <c r="J20" i="54"/>
  <c r="I20" i="54"/>
  <c r="G20" i="54"/>
  <c r="F20" i="54"/>
  <c r="J19" i="54"/>
  <c r="I19" i="54"/>
  <c r="G19" i="54"/>
  <c r="F19" i="54"/>
  <c r="J18" i="54"/>
  <c r="I18" i="54"/>
  <c r="G18" i="54"/>
  <c r="F18" i="54"/>
  <c r="J17" i="54"/>
  <c r="I17" i="54"/>
  <c r="G17" i="54"/>
  <c r="F17" i="54"/>
  <c r="J16" i="54"/>
  <c r="I16" i="54"/>
  <c r="G16" i="54"/>
  <c r="F16" i="54"/>
  <c r="J15" i="54"/>
  <c r="I15" i="54"/>
  <c r="G15" i="54"/>
  <c r="F15" i="54"/>
  <c r="J14" i="54"/>
  <c r="I14" i="54"/>
  <c r="G14" i="54"/>
  <c r="F14" i="54"/>
  <c r="J13" i="54"/>
  <c r="I13" i="54"/>
  <c r="G13" i="54"/>
  <c r="F13" i="54"/>
  <c r="J12" i="54"/>
  <c r="I12" i="54"/>
  <c r="G12" i="54"/>
  <c r="F12" i="54"/>
  <c r="J11" i="54"/>
  <c r="I11" i="54"/>
  <c r="G11" i="54"/>
  <c r="F11" i="54"/>
  <c r="J10" i="54"/>
  <c r="I10" i="54"/>
  <c r="G10" i="54"/>
  <c r="F10" i="54"/>
  <c r="J9" i="54"/>
  <c r="I9" i="54"/>
  <c r="G9" i="54"/>
  <c r="F9" i="54"/>
  <c r="J8" i="54"/>
  <c r="I8" i="54"/>
  <c r="G8" i="54"/>
  <c r="F8" i="54"/>
  <c r="J7" i="54"/>
  <c r="I7" i="54"/>
  <c r="G7" i="54"/>
  <c r="F7" i="54"/>
  <c r="J6" i="54"/>
  <c r="I6" i="54"/>
  <c r="G6" i="54"/>
  <c r="F6" i="54"/>
  <c r="J5" i="54"/>
  <c r="I5" i="54"/>
  <c r="G5" i="54"/>
  <c r="F5" i="54"/>
  <c r="J4" i="54"/>
  <c r="I4" i="54"/>
  <c r="G4" i="54"/>
  <c r="F4" i="54"/>
  <c r="J3" i="54"/>
  <c r="I3" i="54"/>
  <c r="G3" i="54"/>
  <c r="F3" i="54"/>
  <c r="AA63" i="53"/>
  <c r="Z63" i="53"/>
  <c r="Y63" i="53"/>
  <c r="X63" i="53"/>
  <c r="W63" i="53"/>
  <c r="V63" i="53"/>
  <c r="U63" i="53"/>
  <c r="T63" i="53"/>
  <c r="S63" i="53"/>
  <c r="O63" i="53"/>
  <c r="N63" i="53"/>
  <c r="M63" i="53"/>
  <c r="F63" i="53"/>
  <c r="E63" i="53"/>
  <c r="J62" i="53"/>
  <c r="I62" i="53"/>
  <c r="G62" i="53"/>
  <c r="F62" i="53"/>
  <c r="J61" i="53"/>
  <c r="I61" i="53"/>
  <c r="G61" i="53"/>
  <c r="F61" i="53"/>
  <c r="J60" i="53"/>
  <c r="I60" i="53"/>
  <c r="G60" i="53"/>
  <c r="F60" i="53"/>
  <c r="J59" i="53"/>
  <c r="I59" i="53"/>
  <c r="G59" i="53"/>
  <c r="F59" i="53"/>
  <c r="J58" i="53"/>
  <c r="I58" i="53"/>
  <c r="G58" i="53"/>
  <c r="F58" i="53"/>
  <c r="J57" i="53"/>
  <c r="I57" i="53"/>
  <c r="G57" i="53"/>
  <c r="F57" i="53"/>
  <c r="J56" i="53"/>
  <c r="I56" i="53"/>
  <c r="G56" i="53"/>
  <c r="F56" i="53"/>
  <c r="J55" i="53"/>
  <c r="I55" i="53"/>
  <c r="G55" i="53"/>
  <c r="F55" i="53"/>
  <c r="J54" i="53"/>
  <c r="I54" i="53"/>
  <c r="G54" i="53"/>
  <c r="F54" i="53"/>
  <c r="J53" i="53"/>
  <c r="I53" i="53"/>
  <c r="G53" i="53"/>
  <c r="F53" i="53"/>
  <c r="J52" i="53"/>
  <c r="I52" i="53"/>
  <c r="G52" i="53"/>
  <c r="F52" i="53"/>
  <c r="J51" i="53"/>
  <c r="I51" i="53"/>
  <c r="G51" i="53"/>
  <c r="F51" i="53"/>
  <c r="J50" i="53"/>
  <c r="I50" i="53"/>
  <c r="G50" i="53"/>
  <c r="F50" i="53"/>
  <c r="J49" i="53"/>
  <c r="I49" i="53"/>
  <c r="G49" i="53"/>
  <c r="F49" i="53"/>
  <c r="J48" i="53"/>
  <c r="I48" i="53"/>
  <c r="G48" i="53"/>
  <c r="F48" i="53"/>
  <c r="J47" i="53"/>
  <c r="I47" i="53"/>
  <c r="G47" i="53"/>
  <c r="F47" i="53"/>
  <c r="J46" i="53"/>
  <c r="I46" i="53"/>
  <c r="G46" i="53"/>
  <c r="F46" i="53"/>
  <c r="J45" i="53"/>
  <c r="I45" i="53"/>
  <c r="G45" i="53"/>
  <c r="F45" i="53"/>
  <c r="J44" i="53"/>
  <c r="I44" i="53"/>
  <c r="G44" i="53"/>
  <c r="F44" i="53"/>
  <c r="J43" i="53"/>
  <c r="I43" i="53"/>
  <c r="G43" i="53"/>
  <c r="F43" i="53"/>
  <c r="J42" i="53"/>
  <c r="I42" i="53"/>
  <c r="G42" i="53"/>
  <c r="F42" i="53"/>
  <c r="J41" i="53"/>
  <c r="I41" i="53"/>
  <c r="G41" i="53"/>
  <c r="F41" i="53"/>
  <c r="J40" i="53"/>
  <c r="I40" i="53"/>
  <c r="G40" i="53"/>
  <c r="F40" i="53"/>
  <c r="J39" i="53"/>
  <c r="I39" i="53"/>
  <c r="G39" i="53"/>
  <c r="F39" i="53"/>
  <c r="J38" i="53"/>
  <c r="I38" i="53"/>
  <c r="G38" i="53"/>
  <c r="F38" i="53"/>
  <c r="J37" i="53"/>
  <c r="I37" i="53"/>
  <c r="G37" i="53"/>
  <c r="F37" i="53"/>
  <c r="J36" i="53"/>
  <c r="I36" i="53"/>
  <c r="G36" i="53"/>
  <c r="F36" i="53"/>
  <c r="J35" i="53"/>
  <c r="I35" i="53"/>
  <c r="G35" i="53"/>
  <c r="F35" i="53"/>
  <c r="J34" i="53"/>
  <c r="I34" i="53"/>
  <c r="G34" i="53"/>
  <c r="F34" i="53"/>
  <c r="J33" i="53"/>
  <c r="I33" i="53"/>
  <c r="G33" i="53"/>
  <c r="F33" i="53"/>
  <c r="J32" i="53"/>
  <c r="I32" i="53"/>
  <c r="G32" i="53"/>
  <c r="F32" i="53"/>
  <c r="J31" i="53"/>
  <c r="I31" i="53"/>
  <c r="G31" i="53"/>
  <c r="F31" i="53"/>
  <c r="J30" i="53"/>
  <c r="I30" i="53"/>
  <c r="G30" i="53"/>
  <c r="F30" i="53"/>
  <c r="J29" i="53"/>
  <c r="I29" i="53"/>
  <c r="G29" i="53"/>
  <c r="F29" i="53"/>
  <c r="J28" i="53"/>
  <c r="I28" i="53"/>
  <c r="G28" i="53"/>
  <c r="F28" i="53"/>
  <c r="J27" i="53"/>
  <c r="I27" i="53"/>
  <c r="G27" i="53"/>
  <c r="F27" i="53"/>
  <c r="J26" i="53"/>
  <c r="I26" i="53"/>
  <c r="G26" i="53"/>
  <c r="F26" i="53"/>
  <c r="J25" i="53"/>
  <c r="I25" i="53"/>
  <c r="G25" i="53"/>
  <c r="F25" i="53"/>
  <c r="J24" i="53"/>
  <c r="I24" i="53"/>
  <c r="G24" i="53"/>
  <c r="F24" i="53"/>
  <c r="J23" i="53"/>
  <c r="I23" i="53"/>
  <c r="G23" i="53"/>
  <c r="F23" i="53"/>
  <c r="J22" i="53"/>
  <c r="I22" i="53"/>
  <c r="G22" i="53"/>
  <c r="F22" i="53"/>
  <c r="J21" i="53"/>
  <c r="I21" i="53"/>
  <c r="G21" i="53"/>
  <c r="F21" i="53"/>
  <c r="J20" i="53"/>
  <c r="I20" i="53"/>
  <c r="G20" i="53"/>
  <c r="F20" i="53"/>
  <c r="J19" i="53"/>
  <c r="I19" i="53"/>
  <c r="G19" i="53"/>
  <c r="F19" i="53"/>
  <c r="J18" i="53"/>
  <c r="I18" i="53"/>
  <c r="G18" i="53"/>
  <c r="F18" i="53"/>
  <c r="J17" i="53"/>
  <c r="I17" i="53"/>
  <c r="G17" i="53"/>
  <c r="F17" i="53"/>
  <c r="J16" i="53"/>
  <c r="I16" i="53"/>
  <c r="G16" i="53"/>
  <c r="F16" i="53"/>
  <c r="J15" i="53"/>
  <c r="I15" i="53"/>
  <c r="G15" i="53"/>
  <c r="F15" i="53"/>
  <c r="J14" i="53"/>
  <c r="I14" i="53"/>
  <c r="G14" i="53"/>
  <c r="F14" i="53"/>
  <c r="J13" i="53"/>
  <c r="I13" i="53"/>
  <c r="G13" i="53"/>
  <c r="F13" i="53"/>
  <c r="J12" i="53"/>
  <c r="I12" i="53"/>
  <c r="G12" i="53"/>
  <c r="F12" i="53"/>
  <c r="J11" i="53"/>
  <c r="I11" i="53"/>
  <c r="G11" i="53"/>
  <c r="F11" i="53"/>
  <c r="J10" i="53"/>
  <c r="I10" i="53"/>
  <c r="G10" i="53"/>
  <c r="F10" i="53"/>
  <c r="J9" i="53"/>
  <c r="I9" i="53"/>
  <c r="G9" i="53"/>
  <c r="F9" i="53"/>
  <c r="J8" i="53"/>
  <c r="I8" i="53"/>
  <c r="G8" i="53"/>
  <c r="F8" i="53"/>
  <c r="J7" i="53"/>
  <c r="I7" i="53"/>
  <c r="G7" i="53"/>
  <c r="F7" i="53"/>
  <c r="J6" i="53"/>
  <c r="I6" i="53"/>
  <c r="G6" i="53"/>
  <c r="F6" i="53"/>
  <c r="J5" i="53"/>
  <c r="I5" i="53"/>
  <c r="G5" i="53"/>
  <c r="F5" i="53"/>
  <c r="J4" i="53"/>
  <c r="I4" i="53"/>
  <c r="I104" i="69" s="1"/>
  <c r="I105" i="69" s="1"/>
  <c r="G4" i="53"/>
  <c r="F4" i="53"/>
  <c r="J3" i="53"/>
  <c r="I3" i="53"/>
  <c r="G3" i="53"/>
  <c r="F3" i="53"/>
  <c r="AA63" i="52"/>
  <c r="Z63" i="52"/>
  <c r="Y63" i="52"/>
  <c r="X63" i="52"/>
  <c r="W63" i="52"/>
  <c r="V63" i="52"/>
  <c r="U63" i="52"/>
  <c r="T63" i="52"/>
  <c r="S63" i="52"/>
  <c r="O63" i="52"/>
  <c r="N63" i="52"/>
  <c r="M63" i="52"/>
  <c r="I63" i="52"/>
  <c r="F63" i="52"/>
  <c r="E63" i="52"/>
  <c r="J62" i="52"/>
  <c r="I62" i="52"/>
  <c r="G62" i="52"/>
  <c r="F62" i="52"/>
  <c r="J61" i="52"/>
  <c r="I61" i="52"/>
  <c r="G61" i="52"/>
  <c r="F61" i="52"/>
  <c r="J60" i="52"/>
  <c r="I60" i="52"/>
  <c r="G60" i="52"/>
  <c r="F60" i="52"/>
  <c r="J59" i="52"/>
  <c r="I59" i="52"/>
  <c r="G59" i="52"/>
  <c r="F59" i="52"/>
  <c r="J58" i="52"/>
  <c r="I58" i="52"/>
  <c r="G58" i="52"/>
  <c r="F58" i="52"/>
  <c r="J57" i="52"/>
  <c r="I57" i="52"/>
  <c r="G57" i="52"/>
  <c r="F57" i="52"/>
  <c r="J56" i="52"/>
  <c r="I56" i="52"/>
  <c r="G56" i="52"/>
  <c r="F56" i="52"/>
  <c r="J55" i="52"/>
  <c r="I55" i="52"/>
  <c r="G55" i="52"/>
  <c r="F55" i="52"/>
  <c r="J54" i="52"/>
  <c r="I54" i="52"/>
  <c r="G54" i="52"/>
  <c r="F54" i="52"/>
  <c r="J53" i="52"/>
  <c r="I53" i="52"/>
  <c r="G53" i="52"/>
  <c r="F53" i="52"/>
  <c r="J52" i="52"/>
  <c r="I52" i="52"/>
  <c r="G52" i="52"/>
  <c r="F52" i="52"/>
  <c r="J51" i="52"/>
  <c r="I51" i="52"/>
  <c r="G51" i="52"/>
  <c r="F51" i="52"/>
  <c r="J50" i="52"/>
  <c r="I50" i="52"/>
  <c r="G50" i="52"/>
  <c r="F50" i="52"/>
  <c r="J49" i="52"/>
  <c r="I49" i="52"/>
  <c r="G49" i="52"/>
  <c r="F49" i="52"/>
  <c r="J48" i="52"/>
  <c r="I48" i="52"/>
  <c r="G48" i="52"/>
  <c r="F48" i="52"/>
  <c r="J47" i="52"/>
  <c r="I47" i="52"/>
  <c r="G47" i="52"/>
  <c r="F47" i="52"/>
  <c r="J46" i="52"/>
  <c r="I46" i="52"/>
  <c r="G46" i="52"/>
  <c r="F46" i="52"/>
  <c r="J45" i="52"/>
  <c r="I45" i="52"/>
  <c r="G45" i="52"/>
  <c r="F45" i="52"/>
  <c r="J44" i="52"/>
  <c r="I44" i="52"/>
  <c r="G44" i="52"/>
  <c r="F44" i="52"/>
  <c r="J43" i="52"/>
  <c r="I43" i="52"/>
  <c r="G43" i="52"/>
  <c r="F43" i="52"/>
  <c r="J42" i="52"/>
  <c r="I42" i="52"/>
  <c r="G42" i="52"/>
  <c r="F42" i="52"/>
  <c r="J41" i="52"/>
  <c r="I41" i="52"/>
  <c r="G41" i="52"/>
  <c r="F41" i="52"/>
  <c r="J40" i="52"/>
  <c r="I40" i="52"/>
  <c r="G40" i="52"/>
  <c r="F40" i="52"/>
  <c r="J39" i="52"/>
  <c r="I39" i="52"/>
  <c r="G39" i="52"/>
  <c r="F39" i="52"/>
  <c r="J38" i="52"/>
  <c r="I38" i="52"/>
  <c r="G38" i="52"/>
  <c r="F38" i="52"/>
  <c r="J37" i="52"/>
  <c r="I37" i="52"/>
  <c r="G37" i="52"/>
  <c r="F37" i="52"/>
  <c r="J36" i="52"/>
  <c r="I36" i="52"/>
  <c r="G36" i="52"/>
  <c r="F36" i="52"/>
  <c r="J35" i="52"/>
  <c r="I35" i="52"/>
  <c r="G35" i="52"/>
  <c r="F35" i="52"/>
  <c r="J34" i="52"/>
  <c r="I34" i="52"/>
  <c r="G34" i="52"/>
  <c r="F34" i="52"/>
  <c r="J33" i="52"/>
  <c r="I33" i="52"/>
  <c r="G33" i="52"/>
  <c r="F33" i="52"/>
  <c r="J32" i="52"/>
  <c r="I32" i="52"/>
  <c r="G32" i="52"/>
  <c r="F32" i="52"/>
  <c r="J31" i="52"/>
  <c r="I31" i="52"/>
  <c r="G31" i="52"/>
  <c r="F31" i="52"/>
  <c r="J30" i="52"/>
  <c r="I30" i="52"/>
  <c r="G30" i="52"/>
  <c r="F30" i="52"/>
  <c r="J29" i="52"/>
  <c r="I29" i="52"/>
  <c r="G29" i="52"/>
  <c r="F29" i="52"/>
  <c r="J28" i="52"/>
  <c r="I28" i="52"/>
  <c r="G28" i="52"/>
  <c r="F28" i="52"/>
  <c r="J27" i="52"/>
  <c r="I27" i="52"/>
  <c r="G27" i="52"/>
  <c r="F27" i="52"/>
  <c r="J26" i="52"/>
  <c r="I26" i="52"/>
  <c r="G26" i="52"/>
  <c r="F26" i="52"/>
  <c r="J25" i="52"/>
  <c r="I25" i="52"/>
  <c r="G25" i="52"/>
  <c r="F25" i="52"/>
  <c r="J24" i="52"/>
  <c r="I24" i="52"/>
  <c r="G24" i="52"/>
  <c r="F24" i="52"/>
  <c r="J23" i="52"/>
  <c r="I23" i="52"/>
  <c r="G23" i="52"/>
  <c r="F23" i="52"/>
  <c r="J22" i="52"/>
  <c r="I22" i="52"/>
  <c r="G22" i="52"/>
  <c r="F22" i="52"/>
  <c r="J21" i="52"/>
  <c r="I21" i="52"/>
  <c r="G21" i="52"/>
  <c r="F21" i="52"/>
  <c r="J20" i="52"/>
  <c r="I20" i="52"/>
  <c r="G20" i="52"/>
  <c r="F20" i="52"/>
  <c r="J19" i="52"/>
  <c r="I19" i="52"/>
  <c r="G19" i="52"/>
  <c r="F19" i="52"/>
  <c r="J18" i="52"/>
  <c r="I18" i="52"/>
  <c r="G18" i="52"/>
  <c r="F18" i="52"/>
  <c r="J17" i="52"/>
  <c r="I17" i="52"/>
  <c r="G17" i="52"/>
  <c r="F17" i="52"/>
  <c r="J16" i="52"/>
  <c r="I16" i="52"/>
  <c r="G16" i="52"/>
  <c r="F16" i="52"/>
  <c r="J15" i="52"/>
  <c r="I15" i="52"/>
  <c r="G15" i="52"/>
  <c r="F15" i="52"/>
  <c r="J14" i="52"/>
  <c r="I14" i="52"/>
  <c r="G14" i="52"/>
  <c r="F14" i="52"/>
  <c r="J13" i="52"/>
  <c r="I13" i="52"/>
  <c r="G13" i="52"/>
  <c r="F13" i="52"/>
  <c r="J12" i="52"/>
  <c r="I12" i="52"/>
  <c r="G12" i="52"/>
  <c r="F12" i="52"/>
  <c r="J11" i="52"/>
  <c r="I11" i="52"/>
  <c r="G11" i="52"/>
  <c r="F11" i="52"/>
  <c r="J10" i="52"/>
  <c r="I10" i="52"/>
  <c r="G10" i="52"/>
  <c r="F10" i="52"/>
  <c r="J9" i="52"/>
  <c r="I9" i="52"/>
  <c r="G9" i="52"/>
  <c r="F9" i="52"/>
  <c r="J8" i="52"/>
  <c r="I8" i="52"/>
  <c r="G8" i="52"/>
  <c r="F8" i="52"/>
  <c r="J7" i="52"/>
  <c r="I7" i="52"/>
  <c r="G7" i="52"/>
  <c r="F7" i="52"/>
  <c r="J6" i="52"/>
  <c r="I6" i="52"/>
  <c r="G6" i="52"/>
  <c r="F6" i="52"/>
  <c r="J5" i="52"/>
  <c r="I5" i="52"/>
  <c r="G5" i="52"/>
  <c r="F5" i="52"/>
  <c r="J4" i="52"/>
  <c r="I4" i="52"/>
  <c r="H102" i="69" s="1"/>
  <c r="H103" i="69" s="1"/>
  <c r="G4" i="52"/>
  <c r="F4" i="52"/>
  <c r="J3" i="52"/>
  <c r="I3" i="52"/>
  <c r="G3" i="52"/>
  <c r="F3" i="52"/>
  <c r="AA63" i="51"/>
  <c r="Z63" i="51"/>
  <c r="Y63" i="51"/>
  <c r="X63" i="51"/>
  <c r="W63" i="51"/>
  <c r="V63" i="51"/>
  <c r="U63" i="51"/>
  <c r="T63" i="51"/>
  <c r="S63" i="51"/>
  <c r="O63" i="51"/>
  <c r="N63" i="51"/>
  <c r="M63" i="51"/>
  <c r="F63" i="51"/>
  <c r="E63" i="51"/>
  <c r="J62" i="51"/>
  <c r="I62" i="51"/>
  <c r="G62" i="51"/>
  <c r="F62" i="51"/>
  <c r="J61" i="51"/>
  <c r="I61" i="51"/>
  <c r="G61" i="51"/>
  <c r="F61" i="51"/>
  <c r="J60" i="51"/>
  <c r="I60" i="51"/>
  <c r="G60" i="51"/>
  <c r="F60" i="51"/>
  <c r="J59" i="51"/>
  <c r="I59" i="51"/>
  <c r="G59" i="51"/>
  <c r="F59" i="51"/>
  <c r="J58" i="51"/>
  <c r="I58" i="51"/>
  <c r="G58" i="51"/>
  <c r="F58" i="51"/>
  <c r="J57" i="51"/>
  <c r="I57" i="51"/>
  <c r="G57" i="51"/>
  <c r="F57" i="51"/>
  <c r="J56" i="51"/>
  <c r="I56" i="51"/>
  <c r="G56" i="51"/>
  <c r="F56" i="51"/>
  <c r="J55" i="51"/>
  <c r="I55" i="51"/>
  <c r="G55" i="51"/>
  <c r="F55" i="51"/>
  <c r="J54" i="51"/>
  <c r="I54" i="51"/>
  <c r="G54" i="51"/>
  <c r="F54" i="51"/>
  <c r="J53" i="51"/>
  <c r="I53" i="51"/>
  <c r="G53" i="51"/>
  <c r="F53" i="51"/>
  <c r="J52" i="51"/>
  <c r="I52" i="51"/>
  <c r="G52" i="51"/>
  <c r="F52" i="51"/>
  <c r="J51" i="51"/>
  <c r="I51" i="51"/>
  <c r="G51" i="51"/>
  <c r="F51" i="51"/>
  <c r="J50" i="51"/>
  <c r="I50" i="51"/>
  <c r="G50" i="51"/>
  <c r="F50" i="51"/>
  <c r="J49" i="51"/>
  <c r="I49" i="51"/>
  <c r="G49" i="51"/>
  <c r="F49" i="51"/>
  <c r="J48" i="51"/>
  <c r="I48" i="51"/>
  <c r="G48" i="51"/>
  <c r="F48" i="51"/>
  <c r="J47" i="51"/>
  <c r="I47" i="51"/>
  <c r="G47" i="51"/>
  <c r="F47" i="51"/>
  <c r="J46" i="51"/>
  <c r="I46" i="51"/>
  <c r="G46" i="51"/>
  <c r="F46" i="51"/>
  <c r="J45" i="51"/>
  <c r="I45" i="51"/>
  <c r="G45" i="51"/>
  <c r="F45" i="51"/>
  <c r="J44" i="51"/>
  <c r="I44" i="51"/>
  <c r="G44" i="51"/>
  <c r="F44" i="51"/>
  <c r="J43" i="51"/>
  <c r="I43" i="51"/>
  <c r="G43" i="51"/>
  <c r="F43" i="51"/>
  <c r="J42" i="51"/>
  <c r="I42" i="51"/>
  <c r="G42" i="51"/>
  <c r="F42" i="51"/>
  <c r="J41" i="51"/>
  <c r="I41" i="51"/>
  <c r="G41" i="51"/>
  <c r="F41" i="51"/>
  <c r="J40" i="51"/>
  <c r="I40" i="51"/>
  <c r="G40" i="51"/>
  <c r="F40" i="51"/>
  <c r="J39" i="51"/>
  <c r="I39" i="51"/>
  <c r="G39" i="51"/>
  <c r="F39" i="51"/>
  <c r="J38" i="51"/>
  <c r="I38" i="51"/>
  <c r="G38" i="51"/>
  <c r="F38" i="51"/>
  <c r="J37" i="51"/>
  <c r="I37" i="51"/>
  <c r="G37" i="51"/>
  <c r="F37" i="51"/>
  <c r="J36" i="51"/>
  <c r="I36" i="51"/>
  <c r="G36" i="51"/>
  <c r="F36" i="51"/>
  <c r="J35" i="51"/>
  <c r="I35" i="51"/>
  <c r="G35" i="51"/>
  <c r="F35" i="51"/>
  <c r="J34" i="51"/>
  <c r="I34" i="51"/>
  <c r="G34" i="51"/>
  <c r="F34" i="51"/>
  <c r="J33" i="51"/>
  <c r="I33" i="51"/>
  <c r="G33" i="51"/>
  <c r="F33" i="51"/>
  <c r="J32" i="51"/>
  <c r="I32" i="51"/>
  <c r="G32" i="51"/>
  <c r="F32" i="51"/>
  <c r="J31" i="51"/>
  <c r="I31" i="51"/>
  <c r="G31" i="51"/>
  <c r="F31" i="51"/>
  <c r="J30" i="51"/>
  <c r="I30" i="51"/>
  <c r="G30" i="51"/>
  <c r="F30" i="51"/>
  <c r="J29" i="51"/>
  <c r="I29" i="51"/>
  <c r="G29" i="51"/>
  <c r="F29" i="51"/>
  <c r="J28" i="51"/>
  <c r="I28" i="51"/>
  <c r="G28" i="51"/>
  <c r="F28" i="51"/>
  <c r="J27" i="51"/>
  <c r="I27" i="51"/>
  <c r="G27" i="51"/>
  <c r="F27" i="51"/>
  <c r="J26" i="51"/>
  <c r="I26" i="51"/>
  <c r="G26" i="51"/>
  <c r="F26" i="51"/>
  <c r="J25" i="51"/>
  <c r="I25" i="51"/>
  <c r="G25" i="51"/>
  <c r="F25" i="51"/>
  <c r="J24" i="51"/>
  <c r="I24" i="51"/>
  <c r="G24" i="51"/>
  <c r="F24" i="51"/>
  <c r="J23" i="51"/>
  <c r="I23" i="51"/>
  <c r="G23" i="51"/>
  <c r="F23" i="51"/>
  <c r="J22" i="51"/>
  <c r="I22" i="51"/>
  <c r="G22" i="51"/>
  <c r="F22" i="51"/>
  <c r="J21" i="51"/>
  <c r="I21" i="51"/>
  <c r="G21" i="51"/>
  <c r="F21" i="51"/>
  <c r="J20" i="51"/>
  <c r="I20" i="51"/>
  <c r="G20" i="51"/>
  <c r="F20" i="51"/>
  <c r="J19" i="51"/>
  <c r="I19" i="51"/>
  <c r="G19" i="51"/>
  <c r="F19" i="51"/>
  <c r="J18" i="51"/>
  <c r="I18" i="51"/>
  <c r="G18" i="51"/>
  <c r="F18" i="51"/>
  <c r="J17" i="51"/>
  <c r="I17" i="51"/>
  <c r="G17" i="51"/>
  <c r="F17" i="51"/>
  <c r="J16" i="51"/>
  <c r="I16" i="51"/>
  <c r="G16" i="51"/>
  <c r="F16" i="51"/>
  <c r="J15" i="51"/>
  <c r="I15" i="51"/>
  <c r="G15" i="51"/>
  <c r="F15" i="51"/>
  <c r="J14" i="51"/>
  <c r="I14" i="51"/>
  <c r="G14" i="51"/>
  <c r="F14" i="51"/>
  <c r="J13" i="51"/>
  <c r="I13" i="51"/>
  <c r="G13" i="51"/>
  <c r="F13" i="51"/>
  <c r="J12" i="51"/>
  <c r="I12" i="51"/>
  <c r="G12" i="51"/>
  <c r="F12" i="51"/>
  <c r="J11" i="51"/>
  <c r="I11" i="51"/>
  <c r="G11" i="51"/>
  <c r="F11" i="51"/>
  <c r="J10" i="51"/>
  <c r="I10" i="51"/>
  <c r="G10" i="51"/>
  <c r="F10" i="51"/>
  <c r="J9" i="51"/>
  <c r="I9" i="51"/>
  <c r="G9" i="51"/>
  <c r="F9" i="51"/>
  <c r="J8" i="51"/>
  <c r="I8" i="51"/>
  <c r="G8" i="51"/>
  <c r="F8" i="51"/>
  <c r="J7" i="51"/>
  <c r="I7" i="51"/>
  <c r="G7" i="51"/>
  <c r="F7" i="51"/>
  <c r="J6" i="51"/>
  <c r="I6" i="51"/>
  <c r="G6" i="51"/>
  <c r="F6" i="51"/>
  <c r="J5" i="51"/>
  <c r="I5" i="51"/>
  <c r="G5" i="51"/>
  <c r="F5" i="51"/>
  <c r="J4" i="51"/>
  <c r="I4" i="51"/>
  <c r="G4" i="51"/>
  <c r="F4" i="51"/>
  <c r="J3" i="51"/>
  <c r="I3" i="51"/>
  <c r="G3" i="51"/>
  <c r="F3" i="51"/>
  <c r="AA63" i="49"/>
  <c r="Z63" i="49"/>
  <c r="Y63" i="49"/>
  <c r="X63" i="49"/>
  <c r="W63" i="49"/>
  <c r="V63" i="49"/>
  <c r="U63" i="49"/>
  <c r="T63" i="49"/>
  <c r="S63" i="49"/>
  <c r="O63" i="49"/>
  <c r="N63" i="49"/>
  <c r="F63" i="49"/>
  <c r="E63" i="49"/>
  <c r="J62" i="49"/>
  <c r="I62" i="49"/>
  <c r="G62" i="49"/>
  <c r="F62" i="49"/>
  <c r="J61" i="49"/>
  <c r="I61" i="49"/>
  <c r="G61" i="49"/>
  <c r="F61" i="49"/>
  <c r="J60" i="49"/>
  <c r="I60" i="49"/>
  <c r="G60" i="49"/>
  <c r="F60" i="49"/>
  <c r="J59" i="49"/>
  <c r="I59" i="49"/>
  <c r="G59" i="49"/>
  <c r="F59" i="49"/>
  <c r="J58" i="49"/>
  <c r="I58" i="49"/>
  <c r="G58" i="49"/>
  <c r="F58" i="49"/>
  <c r="J57" i="49"/>
  <c r="I57" i="49"/>
  <c r="G57" i="49"/>
  <c r="F57" i="49"/>
  <c r="J56" i="49"/>
  <c r="I56" i="49"/>
  <c r="G56" i="49"/>
  <c r="F56" i="49"/>
  <c r="J55" i="49"/>
  <c r="I55" i="49"/>
  <c r="G55" i="49"/>
  <c r="F55" i="49"/>
  <c r="J54" i="49"/>
  <c r="I54" i="49"/>
  <c r="G54" i="49"/>
  <c r="F54" i="49"/>
  <c r="J53" i="49"/>
  <c r="I53" i="49"/>
  <c r="G53" i="49"/>
  <c r="F53" i="49"/>
  <c r="J52" i="49"/>
  <c r="I52" i="49"/>
  <c r="G52" i="49"/>
  <c r="F52" i="49"/>
  <c r="J51" i="49"/>
  <c r="I51" i="49"/>
  <c r="G51" i="49"/>
  <c r="F51" i="49"/>
  <c r="J50" i="49"/>
  <c r="I50" i="49"/>
  <c r="G50" i="49"/>
  <c r="F50" i="49"/>
  <c r="J49" i="49"/>
  <c r="I49" i="49"/>
  <c r="G49" i="49"/>
  <c r="F49" i="49"/>
  <c r="J48" i="49"/>
  <c r="I48" i="49"/>
  <c r="G48" i="49"/>
  <c r="F48" i="49"/>
  <c r="J47" i="49"/>
  <c r="I47" i="49"/>
  <c r="G47" i="49"/>
  <c r="F47" i="49"/>
  <c r="J46" i="49"/>
  <c r="I46" i="49"/>
  <c r="G46" i="49"/>
  <c r="F46" i="49"/>
  <c r="J45" i="49"/>
  <c r="I45" i="49"/>
  <c r="G45" i="49"/>
  <c r="F45" i="49"/>
  <c r="J44" i="49"/>
  <c r="I44" i="49"/>
  <c r="G44" i="49"/>
  <c r="F44" i="49"/>
  <c r="J43" i="49"/>
  <c r="I43" i="49"/>
  <c r="G43" i="49"/>
  <c r="F43" i="49"/>
  <c r="J42" i="49"/>
  <c r="I42" i="49"/>
  <c r="G42" i="49"/>
  <c r="F42" i="49"/>
  <c r="J41" i="49"/>
  <c r="I41" i="49"/>
  <c r="G41" i="49"/>
  <c r="F41" i="49"/>
  <c r="J40" i="49"/>
  <c r="I40" i="49"/>
  <c r="G40" i="49"/>
  <c r="F40" i="49"/>
  <c r="J39" i="49"/>
  <c r="I39" i="49"/>
  <c r="G39" i="49"/>
  <c r="F39" i="49"/>
  <c r="J38" i="49"/>
  <c r="I38" i="49"/>
  <c r="G38" i="49"/>
  <c r="F38" i="49"/>
  <c r="J37" i="49"/>
  <c r="I37" i="49"/>
  <c r="G37" i="49"/>
  <c r="F37" i="49"/>
  <c r="J36" i="49"/>
  <c r="I36" i="49"/>
  <c r="G36" i="49"/>
  <c r="F36" i="49"/>
  <c r="J35" i="49"/>
  <c r="I35" i="49"/>
  <c r="G35" i="49"/>
  <c r="F35" i="49"/>
  <c r="J34" i="49"/>
  <c r="I34" i="49"/>
  <c r="G34" i="49"/>
  <c r="F34" i="49"/>
  <c r="J33" i="49"/>
  <c r="I33" i="49"/>
  <c r="G33" i="49"/>
  <c r="F33" i="49"/>
  <c r="J32" i="49"/>
  <c r="I32" i="49"/>
  <c r="G32" i="49"/>
  <c r="F32" i="49"/>
  <c r="J31" i="49"/>
  <c r="I31" i="49"/>
  <c r="G31" i="49"/>
  <c r="F31" i="49"/>
  <c r="J30" i="49"/>
  <c r="I30" i="49"/>
  <c r="G30" i="49"/>
  <c r="F30" i="49"/>
  <c r="J29" i="49"/>
  <c r="I29" i="49"/>
  <c r="G29" i="49"/>
  <c r="F29" i="49"/>
  <c r="J28" i="49"/>
  <c r="I28" i="49"/>
  <c r="G28" i="49"/>
  <c r="F28" i="49"/>
  <c r="J27" i="49"/>
  <c r="I27" i="49"/>
  <c r="G27" i="49"/>
  <c r="F27" i="49"/>
  <c r="J26" i="49"/>
  <c r="I26" i="49"/>
  <c r="G26" i="49"/>
  <c r="F26" i="49"/>
  <c r="J25" i="49"/>
  <c r="I25" i="49"/>
  <c r="G25" i="49"/>
  <c r="F25" i="49"/>
  <c r="J24" i="49"/>
  <c r="I24" i="49"/>
  <c r="G24" i="49"/>
  <c r="F24" i="49"/>
  <c r="J23" i="49"/>
  <c r="I23" i="49"/>
  <c r="G23" i="49"/>
  <c r="F23" i="49"/>
  <c r="J22" i="49"/>
  <c r="I22" i="49"/>
  <c r="G22" i="49"/>
  <c r="F22" i="49"/>
  <c r="J21" i="49"/>
  <c r="I21" i="49"/>
  <c r="G21" i="49"/>
  <c r="F21" i="49"/>
  <c r="J20" i="49"/>
  <c r="I20" i="49"/>
  <c r="G20" i="49"/>
  <c r="F20" i="49"/>
  <c r="J19" i="49"/>
  <c r="I19" i="49"/>
  <c r="G19" i="49"/>
  <c r="F19" i="49"/>
  <c r="J18" i="49"/>
  <c r="I18" i="49"/>
  <c r="G18" i="49"/>
  <c r="F18" i="49"/>
  <c r="J17" i="49"/>
  <c r="I17" i="49"/>
  <c r="G17" i="49"/>
  <c r="F17" i="49"/>
  <c r="J16" i="49"/>
  <c r="I16" i="49"/>
  <c r="G16" i="49"/>
  <c r="F16" i="49"/>
  <c r="J15" i="49"/>
  <c r="I15" i="49"/>
  <c r="G15" i="49"/>
  <c r="F15" i="49"/>
  <c r="J14" i="49"/>
  <c r="I14" i="49"/>
  <c r="G14" i="49"/>
  <c r="F14" i="49"/>
  <c r="J13" i="49"/>
  <c r="I13" i="49"/>
  <c r="G13" i="49"/>
  <c r="F13" i="49"/>
  <c r="J12" i="49"/>
  <c r="I12" i="49"/>
  <c r="G12" i="49"/>
  <c r="F12" i="49"/>
  <c r="J11" i="49"/>
  <c r="I11" i="49"/>
  <c r="G11" i="49"/>
  <c r="F11" i="49"/>
  <c r="J10" i="49"/>
  <c r="I10" i="49"/>
  <c r="G10" i="49"/>
  <c r="F10" i="49"/>
  <c r="J9" i="49"/>
  <c r="I9" i="49"/>
  <c r="G9" i="49"/>
  <c r="F9" i="49"/>
  <c r="J8" i="49"/>
  <c r="I8" i="49"/>
  <c r="G8" i="49"/>
  <c r="F8" i="49"/>
  <c r="J7" i="49"/>
  <c r="I7" i="49"/>
  <c r="G7" i="49"/>
  <c r="F7" i="49"/>
  <c r="J6" i="49"/>
  <c r="I6" i="49"/>
  <c r="G6" i="49"/>
  <c r="F6" i="49"/>
  <c r="J5" i="49"/>
  <c r="I5" i="49"/>
  <c r="G5" i="49"/>
  <c r="F5" i="49"/>
  <c r="J4" i="49"/>
  <c r="I4" i="49"/>
  <c r="G4" i="49"/>
  <c r="F4" i="49"/>
  <c r="J3" i="49"/>
  <c r="I3" i="49"/>
  <c r="G3" i="49"/>
  <c r="F3" i="49"/>
  <c r="AA63" i="48"/>
  <c r="Z63" i="48"/>
  <c r="Y63" i="48"/>
  <c r="X63" i="48"/>
  <c r="W63" i="48"/>
  <c r="V63" i="48"/>
  <c r="U63" i="48"/>
  <c r="T63" i="48"/>
  <c r="S63" i="48"/>
  <c r="O63" i="48"/>
  <c r="N63" i="48"/>
  <c r="M63" i="48"/>
  <c r="F63" i="48"/>
  <c r="E63" i="48"/>
  <c r="J62" i="48"/>
  <c r="I62" i="48"/>
  <c r="G62" i="48"/>
  <c r="F62" i="48"/>
  <c r="J61" i="48"/>
  <c r="I61" i="48"/>
  <c r="G61" i="48"/>
  <c r="F61" i="48"/>
  <c r="J60" i="48"/>
  <c r="I60" i="48"/>
  <c r="G60" i="48"/>
  <c r="F60" i="48"/>
  <c r="J59" i="48"/>
  <c r="I59" i="48"/>
  <c r="G59" i="48"/>
  <c r="F59" i="48"/>
  <c r="J58" i="48"/>
  <c r="I58" i="48"/>
  <c r="G58" i="48"/>
  <c r="F58" i="48"/>
  <c r="J57" i="48"/>
  <c r="I57" i="48"/>
  <c r="G57" i="48"/>
  <c r="F57" i="48"/>
  <c r="J56" i="48"/>
  <c r="I56" i="48"/>
  <c r="G56" i="48"/>
  <c r="F56" i="48"/>
  <c r="J55" i="48"/>
  <c r="I55" i="48"/>
  <c r="G55" i="48"/>
  <c r="F55" i="48"/>
  <c r="J54" i="48"/>
  <c r="I54" i="48"/>
  <c r="G54" i="48"/>
  <c r="F54" i="48"/>
  <c r="J53" i="48"/>
  <c r="I53" i="48"/>
  <c r="G53" i="48"/>
  <c r="F53" i="48"/>
  <c r="J52" i="48"/>
  <c r="I52" i="48"/>
  <c r="G52" i="48"/>
  <c r="F52" i="48"/>
  <c r="J51" i="48"/>
  <c r="I51" i="48"/>
  <c r="G51" i="48"/>
  <c r="F51" i="48"/>
  <c r="J50" i="48"/>
  <c r="I50" i="48"/>
  <c r="G50" i="48"/>
  <c r="F50" i="48"/>
  <c r="J49" i="48"/>
  <c r="I49" i="48"/>
  <c r="G49" i="48"/>
  <c r="F49" i="48"/>
  <c r="J48" i="48"/>
  <c r="I48" i="48"/>
  <c r="G48" i="48"/>
  <c r="F48" i="48"/>
  <c r="J47" i="48"/>
  <c r="I47" i="48"/>
  <c r="G47" i="48"/>
  <c r="F47" i="48"/>
  <c r="J46" i="48"/>
  <c r="I46" i="48"/>
  <c r="E100" i="69" s="1"/>
  <c r="E101" i="69" s="1"/>
  <c r="G46" i="48"/>
  <c r="F46" i="48"/>
  <c r="J45" i="48"/>
  <c r="I45" i="48"/>
  <c r="G45" i="48"/>
  <c r="F45" i="48"/>
  <c r="J44" i="48"/>
  <c r="I44" i="48"/>
  <c r="G44" i="48"/>
  <c r="F44" i="48"/>
  <c r="J43" i="48"/>
  <c r="I43" i="48"/>
  <c r="G43" i="48"/>
  <c r="F43" i="48"/>
  <c r="J42" i="48"/>
  <c r="I42" i="48"/>
  <c r="G42" i="48"/>
  <c r="F42" i="48"/>
  <c r="J41" i="48"/>
  <c r="I41" i="48"/>
  <c r="G41" i="48"/>
  <c r="F41" i="48"/>
  <c r="J40" i="48"/>
  <c r="I40" i="48"/>
  <c r="E104" i="65" s="1"/>
  <c r="E105" i="65" s="1"/>
  <c r="G40" i="48"/>
  <c r="F40" i="48"/>
  <c r="AA63" i="47"/>
  <c r="Z63" i="47"/>
  <c r="Y63" i="47"/>
  <c r="X63" i="47"/>
  <c r="W63" i="47"/>
  <c r="V63" i="47"/>
  <c r="U63" i="47"/>
  <c r="T63" i="47"/>
  <c r="S63" i="47"/>
  <c r="O63" i="47"/>
  <c r="N63" i="47"/>
  <c r="M63" i="47"/>
  <c r="I63" i="47"/>
  <c r="F63" i="47"/>
  <c r="E63" i="47"/>
  <c r="J62" i="47"/>
  <c r="I62" i="47"/>
  <c r="G62" i="47"/>
  <c r="F62" i="47"/>
  <c r="J61" i="47"/>
  <c r="I61" i="47"/>
  <c r="G61" i="47"/>
  <c r="F61" i="47"/>
  <c r="J60" i="47"/>
  <c r="I60" i="47"/>
  <c r="G60" i="47"/>
  <c r="F60" i="47"/>
  <c r="J59" i="47"/>
  <c r="I59" i="47"/>
  <c r="G59" i="47"/>
  <c r="F59" i="47"/>
  <c r="J58" i="47"/>
  <c r="I58" i="47"/>
  <c r="G58" i="47"/>
  <c r="F58" i="47"/>
  <c r="J57" i="47"/>
  <c r="I57" i="47"/>
  <c r="G57" i="47"/>
  <c r="F57" i="47"/>
  <c r="J56" i="47"/>
  <c r="I56" i="47"/>
  <c r="G56" i="47"/>
  <c r="F56" i="47"/>
  <c r="J55" i="47"/>
  <c r="I55" i="47"/>
  <c r="G55" i="47"/>
  <c r="F55" i="47"/>
  <c r="J54" i="47"/>
  <c r="I54" i="47"/>
  <c r="G54" i="47"/>
  <c r="F54" i="47"/>
  <c r="J53" i="47"/>
  <c r="I53" i="47"/>
  <c r="G53" i="47"/>
  <c r="F53" i="47"/>
  <c r="J52" i="47"/>
  <c r="I52" i="47"/>
  <c r="G52" i="47"/>
  <c r="F52" i="47"/>
  <c r="J51" i="47"/>
  <c r="I51" i="47"/>
  <c r="G51" i="47"/>
  <c r="F51" i="47"/>
  <c r="J50" i="47"/>
  <c r="I50" i="47"/>
  <c r="G50" i="47"/>
  <c r="F50" i="47"/>
  <c r="J49" i="47"/>
  <c r="I49" i="47"/>
  <c r="G49" i="47"/>
  <c r="F49" i="47"/>
  <c r="J48" i="47"/>
  <c r="I48" i="47"/>
  <c r="G48" i="47"/>
  <c r="F48" i="47"/>
  <c r="J47" i="47"/>
  <c r="I47" i="47"/>
  <c r="G47" i="47"/>
  <c r="F47" i="47"/>
  <c r="J46" i="47"/>
  <c r="I46" i="47"/>
  <c r="G46" i="47"/>
  <c r="F46" i="47"/>
  <c r="J45" i="47"/>
  <c r="I45" i="47"/>
  <c r="G45" i="47"/>
  <c r="F45" i="47"/>
  <c r="J44" i="47"/>
  <c r="I44" i="47"/>
  <c r="G44" i="47"/>
  <c r="F44" i="47"/>
  <c r="J43" i="47"/>
  <c r="I43" i="47"/>
  <c r="G43" i="47"/>
  <c r="F43" i="47"/>
  <c r="J42" i="47"/>
  <c r="I42" i="47"/>
  <c r="G42" i="47"/>
  <c r="F42" i="47"/>
  <c r="J41" i="47"/>
  <c r="I41" i="47"/>
  <c r="G41" i="47"/>
  <c r="F41" i="47"/>
  <c r="J40" i="47"/>
  <c r="I40" i="47"/>
  <c r="G40" i="47"/>
  <c r="F40" i="47"/>
  <c r="J39" i="47"/>
  <c r="I39" i="47"/>
  <c r="G39" i="47"/>
  <c r="F39" i="47"/>
  <c r="J38" i="47"/>
  <c r="I38" i="47"/>
  <c r="G38" i="47"/>
  <c r="F38" i="47"/>
  <c r="J37" i="47"/>
  <c r="I37" i="47"/>
  <c r="G37" i="47"/>
  <c r="F37" i="47"/>
  <c r="J36" i="47"/>
  <c r="I36" i="47"/>
  <c r="G36" i="47"/>
  <c r="F36" i="47"/>
  <c r="J35" i="47"/>
  <c r="I35" i="47"/>
  <c r="D104" i="69" s="1"/>
  <c r="D105" i="69" s="1"/>
  <c r="G35" i="47"/>
  <c r="F35" i="47"/>
  <c r="AA63" i="1"/>
  <c r="Z63" i="1"/>
  <c r="Y63" i="1"/>
  <c r="X63" i="1"/>
  <c r="W63" i="1"/>
  <c r="V63" i="1"/>
  <c r="U63" i="1"/>
  <c r="T63" i="1"/>
  <c r="S63" i="1"/>
  <c r="O63" i="1"/>
  <c r="C8" i="59" s="1"/>
  <c r="N63" i="1"/>
  <c r="M63" i="1"/>
  <c r="F63" i="1"/>
  <c r="E63" i="1"/>
  <c r="J62" i="1"/>
  <c r="I62" i="1"/>
  <c r="G62" i="1"/>
  <c r="F62" i="1"/>
  <c r="J61" i="1"/>
  <c r="I61" i="1"/>
  <c r="G61" i="1"/>
  <c r="F61" i="1"/>
  <c r="J60" i="1"/>
  <c r="I60" i="1"/>
  <c r="G60" i="1"/>
  <c r="F60" i="1"/>
  <c r="J59" i="1"/>
  <c r="I59" i="1"/>
  <c r="G59" i="1"/>
  <c r="F59" i="1"/>
  <c r="J58" i="1"/>
  <c r="I58" i="1"/>
  <c r="G58" i="1"/>
  <c r="F58" i="1"/>
  <c r="J57" i="1"/>
  <c r="I57" i="1"/>
  <c r="G57" i="1"/>
  <c r="F57" i="1"/>
  <c r="J56" i="1"/>
  <c r="I56" i="1"/>
  <c r="G56" i="1"/>
  <c r="F56" i="1"/>
  <c r="J55" i="1"/>
  <c r="I55" i="1"/>
  <c r="G55" i="1"/>
  <c r="F55" i="1"/>
  <c r="J54" i="1"/>
  <c r="I54" i="1"/>
  <c r="G54" i="1"/>
  <c r="F54" i="1"/>
  <c r="J53" i="1"/>
  <c r="I53" i="1"/>
  <c r="G53" i="1"/>
  <c r="F53" i="1"/>
  <c r="J52" i="1"/>
  <c r="I52" i="1"/>
  <c r="G52" i="1"/>
  <c r="F52" i="1"/>
  <c r="J51" i="1"/>
  <c r="I51" i="1"/>
  <c r="G51" i="1"/>
  <c r="F51" i="1"/>
  <c r="J50" i="1"/>
  <c r="I50" i="1"/>
  <c r="G50" i="1"/>
  <c r="F50" i="1"/>
  <c r="J49" i="1"/>
  <c r="I49" i="1"/>
  <c r="G49" i="1"/>
  <c r="F49" i="1"/>
  <c r="J48" i="1"/>
  <c r="I48" i="1"/>
  <c r="G48" i="1"/>
  <c r="F48" i="1"/>
  <c r="J47" i="1"/>
  <c r="I47" i="1"/>
  <c r="G47" i="1"/>
  <c r="F47" i="1"/>
  <c r="J46" i="1"/>
  <c r="I46" i="1"/>
  <c r="G46" i="1"/>
  <c r="F46" i="1"/>
  <c r="J45" i="1"/>
  <c r="I45" i="1"/>
  <c r="G45" i="1"/>
  <c r="F45" i="1"/>
  <c r="J44" i="1"/>
  <c r="I44" i="1"/>
  <c r="G44" i="1"/>
  <c r="F44" i="1"/>
  <c r="J43" i="1"/>
  <c r="I43" i="1"/>
  <c r="G43" i="1"/>
  <c r="F43" i="1"/>
  <c r="J42" i="1"/>
  <c r="I42" i="1"/>
  <c r="G42" i="1"/>
  <c r="F42" i="1"/>
  <c r="J41" i="1"/>
  <c r="I41" i="1"/>
  <c r="G41" i="1"/>
  <c r="F41" i="1"/>
  <c r="J40" i="1"/>
  <c r="I40" i="1"/>
  <c r="G40" i="1"/>
  <c r="F40" i="1"/>
  <c r="J39" i="1"/>
  <c r="I39" i="1"/>
  <c r="G39" i="1"/>
  <c r="F39" i="1"/>
  <c r="J38" i="1"/>
  <c r="I38" i="1"/>
  <c r="G38" i="1"/>
  <c r="F38" i="1"/>
  <c r="J37" i="1"/>
  <c r="I37" i="1"/>
  <c r="G37" i="1"/>
  <c r="F37" i="1"/>
  <c r="J36" i="1"/>
  <c r="I36" i="1"/>
  <c r="G36" i="1"/>
  <c r="F36" i="1"/>
  <c r="J35" i="1"/>
  <c r="I35" i="1"/>
  <c r="G35" i="1"/>
  <c r="F35" i="1"/>
  <c r="J34" i="1"/>
  <c r="I34" i="1"/>
  <c r="G34" i="1"/>
  <c r="F34" i="1"/>
  <c r="J33" i="1"/>
  <c r="I33" i="1"/>
  <c r="G33" i="1"/>
  <c r="F33" i="1"/>
  <c r="J32" i="1"/>
  <c r="I32" i="1"/>
  <c r="G32" i="1"/>
  <c r="F32" i="1"/>
  <c r="J31" i="1"/>
  <c r="I31" i="1"/>
  <c r="G31" i="1"/>
  <c r="F31" i="1"/>
  <c r="J30" i="1"/>
  <c r="I30" i="1"/>
  <c r="G30" i="1"/>
  <c r="F30" i="1"/>
  <c r="J29" i="1"/>
  <c r="I29" i="1"/>
  <c r="G29" i="1"/>
  <c r="F29" i="1"/>
  <c r="J28" i="1"/>
  <c r="I28" i="1"/>
  <c r="G28" i="1"/>
  <c r="F28" i="1"/>
  <c r="J27" i="1"/>
  <c r="I27" i="1"/>
  <c r="G27" i="1"/>
  <c r="F27" i="1"/>
  <c r="J26" i="1"/>
  <c r="I26" i="1"/>
  <c r="G26" i="1"/>
  <c r="F26" i="1"/>
  <c r="J25" i="1"/>
  <c r="I25" i="1"/>
  <c r="G25" i="1"/>
  <c r="F25" i="1"/>
  <c r="J24" i="1"/>
  <c r="I24" i="1"/>
  <c r="G24" i="1"/>
  <c r="F24" i="1"/>
  <c r="J23" i="1"/>
  <c r="I23" i="1"/>
  <c r="G23" i="1"/>
  <c r="F23" i="1"/>
  <c r="J22" i="1"/>
  <c r="I22" i="1"/>
  <c r="G22" i="1"/>
  <c r="F22" i="1"/>
  <c r="J21" i="1"/>
  <c r="I21" i="1"/>
  <c r="G21" i="1"/>
  <c r="F21" i="1"/>
  <c r="J20" i="1"/>
  <c r="I20" i="1"/>
  <c r="G20" i="1"/>
  <c r="F20" i="1"/>
  <c r="J19" i="1"/>
  <c r="I19" i="1"/>
  <c r="G19" i="1"/>
  <c r="F19" i="1"/>
  <c r="J18" i="1"/>
  <c r="I18" i="1"/>
  <c r="G18" i="1"/>
  <c r="F18" i="1"/>
  <c r="J17" i="1"/>
  <c r="I17" i="1"/>
  <c r="G17" i="1"/>
  <c r="F17" i="1"/>
  <c r="D3" i="67"/>
  <c r="C3" i="67"/>
  <c r="D2" i="67"/>
  <c r="C2" i="67"/>
  <c r="M1" i="67"/>
  <c r="M1" i="67" a="1"/>
  <c r="L1" i="67"/>
  <c r="L1" i="67" a="1"/>
  <c r="K1" i="67"/>
  <c r="K1" i="67" a="1"/>
  <c r="J1" i="67"/>
  <c r="J1" i="67" a="1"/>
  <c r="D1" i="67"/>
  <c r="C1" i="67"/>
  <c r="B1" i="67"/>
  <c r="A1" i="67"/>
  <c r="N298" i="69"/>
  <c r="M298" i="69"/>
  <c r="L298" i="69"/>
  <c r="K298" i="69"/>
  <c r="J298" i="69"/>
  <c r="I298" i="69"/>
  <c r="H298" i="69"/>
  <c r="G298" i="69"/>
  <c r="F298" i="69"/>
  <c r="E298" i="69"/>
  <c r="D298" i="69"/>
  <c r="N297" i="69"/>
  <c r="M297" i="69"/>
  <c r="L297" i="69"/>
  <c r="K297" i="69"/>
  <c r="J297" i="69"/>
  <c r="I297" i="69"/>
  <c r="H297" i="69"/>
  <c r="G297" i="69"/>
  <c r="F297" i="69"/>
  <c r="E297" i="69"/>
  <c r="D297" i="69"/>
  <c r="C297" i="69"/>
  <c r="C298" i="69" s="1"/>
  <c r="N296" i="69"/>
  <c r="M296" i="69"/>
  <c r="L296" i="69"/>
  <c r="K296" i="69"/>
  <c r="J296" i="69"/>
  <c r="I296" i="69"/>
  <c r="H296" i="69"/>
  <c r="G296" i="69"/>
  <c r="F296" i="69"/>
  <c r="E296" i="69"/>
  <c r="D296" i="69"/>
  <c r="N295" i="69"/>
  <c r="M295" i="69"/>
  <c r="L295" i="69"/>
  <c r="K295" i="69"/>
  <c r="J295" i="69"/>
  <c r="I295" i="69"/>
  <c r="H295" i="69"/>
  <c r="G295" i="69"/>
  <c r="F295" i="69"/>
  <c r="E295" i="69"/>
  <c r="D295" i="69"/>
  <c r="C295" i="69"/>
  <c r="C296" i="69" s="1"/>
  <c r="N294" i="69"/>
  <c r="M294" i="69"/>
  <c r="L294" i="69"/>
  <c r="K294" i="69"/>
  <c r="J294" i="69"/>
  <c r="I294" i="69"/>
  <c r="H294" i="69"/>
  <c r="G294" i="69"/>
  <c r="F294" i="69"/>
  <c r="E294" i="69"/>
  <c r="D294" i="69"/>
  <c r="N293" i="69"/>
  <c r="M293" i="69"/>
  <c r="L293" i="69"/>
  <c r="K293" i="69"/>
  <c r="J293" i="69"/>
  <c r="I293" i="69"/>
  <c r="H293" i="69"/>
  <c r="G293" i="69"/>
  <c r="F293" i="69"/>
  <c r="E293" i="69"/>
  <c r="D293" i="69"/>
  <c r="C293" i="69"/>
  <c r="C294" i="69" s="1"/>
  <c r="A293" i="69"/>
  <c r="N292" i="69"/>
  <c r="M292" i="69"/>
  <c r="L292" i="69"/>
  <c r="K292" i="69"/>
  <c r="J292" i="69"/>
  <c r="I292" i="69"/>
  <c r="H292" i="69"/>
  <c r="G292" i="69"/>
  <c r="F292" i="69"/>
  <c r="E292" i="69"/>
  <c r="D292" i="69"/>
  <c r="C292" i="69"/>
  <c r="C291" i="69"/>
  <c r="D291" i="69" s="1"/>
  <c r="E291" i="69" s="1"/>
  <c r="F291" i="69" s="1"/>
  <c r="G291" i="69" s="1"/>
  <c r="H291" i="69" s="1"/>
  <c r="I291" i="69" s="1"/>
  <c r="J291" i="69" s="1"/>
  <c r="K291" i="69" s="1"/>
  <c r="L291" i="69" s="1"/>
  <c r="M291" i="69" s="1"/>
  <c r="N291" i="69" s="1"/>
  <c r="N268" i="69"/>
  <c r="M268" i="69"/>
  <c r="L268" i="69"/>
  <c r="K268" i="69"/>
  <c r="J268" i="69"/>
  <c r="I268" i="69"/>
  <c r="H268" i="69"/>
  <c r="F268" i="69"/>
  <c r="E268" i="69"/>
  <c r="D268" i="69"/>
  <c r="N267" i="69"/>
  <c r="M267" i="69"/>
  <c r="L267" i="69"/>
  <c r="K267" i="69"/>
  <c r="J267" i="69"/>
  <c r="I267" i="69"/>
  <c r="H267" i="69"/>
  <c r="G267" i="69"/>
  <c r="G268" i="69" s="1"/>
  <c r="F267" i="69"/>
  <c r="E267" i="69"/>
  <c r="D267" i="69"/>
  <c r="C267" i="69"/>
  <c r="C268" i="69" s="1"/>
  <c r="N266" i="69"/>
  <c r="M266" i="69"/>
  <c r="L266" i="69"/>
  <c r="K266" i="69"/>
  <c r="J266" i="69"/>
  <c r="I266" i="69"/>
  <c r="H266" i="69"/>
  <c r="F266" i="69"/>
  <c r="E266" i="69"/>
  <c r="D266" i="69"/>
  <c r="N265" i="69"/>
  <c r="M265" i="69"/>
  <c r="L265" i="69"/>
  <c r="K265" i="69"/>
  <c r="J265" i="69"/>
  <c r="I265" i="69"/>
  <c r="H265" i="69"/>
  <c r="G265" i="69"/>
  <c r="G266" i="69" s="1"/>
  <c r="F265" i="69"/>
  <c r="E265" i="69"/>
  <c r="D265" i="69"/>
  <c r="C265" i="69"/>
  <c r="C266" i="69" s="1"/>
  <c r="N264" i="69"/>
  <c r="M264" i="69"/>
  <c r="L264" i="69"/>
  <c r="K264" i="69"/>
  <c r="J264" i="69"/>
  <c r="I264" i="69"/>
  <c r="H264" i="69"/>
  <c r="F264" i="69"/>
  <c r="E264" i="69"/>
  <c r="D264" i="69"/>
  <c r="N263" i="69"/>
  <c r="M263" i="69"/>
  <c r="L263" i="69"/>
  <c r="K263" i="69"/>
  <c r="J263" i="69"/>
  <c r="I263" i="69"/>
  <c r="H263" i="69"/>
  <c r="G263" i="69"/>
  <c r="G264" i="69" s="1"/>
  <c r="F263" i="69"/>
  <c r="E263" i="69"/>
  <c r="D263" i="69"/>
  <c r="C263" i="69"/>
  <c r="C264" i="69" s="1"/>
  <c r="N262" i="69"/>
  <c r="M262" i="69"/>
  <c r="L262" i="69"/>
  <c r="K262" i="69"/>
  <c r="J262" i="69"/>
  <c r="I262" i="69"/>
  <c r="H262" i="69"/>
  <c r="F262" i="69"/>
  <c r="E262" i="69"/>
  <c r="D262" i="69"/>
  <c r="N261" i="69"/>
  <c r="M261" i="69"/>
  <c r="L261" i="69"/>
  <c r="K261" i="69"/>
  <c r="J261" i="69"/>
  <c r="I261" i="69"/>
  <c r="H261" i="69"/>
  <c r="G261" i="69"/>
  <c r="G262" i="69" s="1"/>
  <c r="F261" i="69"/>
  <c r="E261" i="69"/>
  <c r="D261" i="69"/>
  <c r="C261" i="69"/>
  <c r="C262" i="69" s="1"/>
  <c r="N260" i="69"/>
  <c r="M260" i="69"/>
  <c r="L260" i="69"/>
  <c r="K260" i="69"/>
  <c r="J260" i="69"/>
  <c r="I260" i="69"/>
  <c r="H260" i="69"/>
  <c r="F260" i="69"/>
  <c r="E260" i="69"/>
  <c r="D260" i="69"/>
  <c r="N259" i="69"/>
  <c r="M259" i="69"/>
  <c r="L259" i="69"/>
  <c r="K259" i="69"/>
  <c r="J259" i="69"/>
  <c r="I259" i="69"/>
  <c r="H259" i="69"/>
  <c r="G259" i="69"/>
  <c r="G260" i="69" s="1"/>
  <c r="F259" i="69"/>
  <c r="E259" i="69"/>
  <c r="D259" i="69"/>
  <c r="C259" i="69"/>
  <c r="C260" i="69" s="1"/>
  <c r="N258" i="69"/>
  <c r="M258" i="69"/>
  <c r="L258" i="69"/>
  <c r="K258" i="69"/>
  <c r="J258" i="69"/>
  <c r="I258" i="69"/>
  <c r="H258" i="69"/>
  <c r="G258" i="69"/>
  <c r="F258" i="69"/>
  <c r="E258" i="69"/>
  <c r="D258" i="69"/>
  <c r="N257" i="69"/>
  <c r="M257" i="69"/>
  <c r="L257" i="69"/>
  <c r="K257" i="69"/>
  <c r="J257" i="69"/>
  <c r="I257" i="69"/>
  <c r="H257" i="69"/>
  <c r="G257" i="69"/>
  <c r="F257" i="69"/>
  <c r="E257" i="69"/>
  <c r="D257" i="69"/>
  <c r="C257" i="69"/>
  <c r="C258" i="69" s="1"/>
  <c r="N256" i="69"/>
  <c r="M256" i="69"/>
  <c r="L256" i="69"/>
  <c r="K256" i="69"/>
  <c r="J256" i="69"/>
  <c r="I256" i="69"/>
  <c r="H256" i="69"/>
  <c r="G256" i="69"/>
  <c r="F256" i="69"/>
  <c r="E256" i="69"/>
  <c r="D256" i="69"/>
  <c r="N255" i="69"/>
  <c r="M255" i="69"/>
  <c r="L255" i="69"/>
  <c r="K255" i="69"/>
  <c r="J255" i="69"/>
  <c r="I255" i="69"/>
  <c r="H255" i="69"/>
  <c r="G255" i="69"/>
  <c r="F255" i="69"/>
  <c r="E255" i="69"/>
  <c r="D255" i="69"/>
  <c r="C255" i="69"/>
  <c r="C256" i="69" s="1"/>
  <c r="A255" i="69"/>
  <c r="N254" i="69"/>
  <c r="M254" i="69"/>
  <c r="L254" i="69"/>
  <c r="K254" i="69"/>
  <c r="J254" i="69"/>
  <c r="I254" i="69"/>
  <c r="H254" i="69"/>
  <c r="G254" i="69"/>
  <c r="F254" i="69"/>
  <c r="E254" i="69"/>
  <c r="D254" i="69"/>
  <c r="C254" i="69"/>
  <c r="C253" i="69"/>
  <c r="D253" i="69" s="1"/>
  <c r="E253" i="69" s="1"/>
  <c r="F253" i="69" s="1"/>
  <c r="G253" i="69" s="1"/>
  <c r="H253" i="69" s="1"/>
  <c r="I253" i="69" s="1"/>
  <c r="J253" i="69" s="1"/>
  <c r="K253" i="69" s="1"/>
  <c r="L253" i="69" s="1"/>
  <c r="M253" i="69" s="1"/>
  <c r="N253" i="69" s="1"/>
  <c r="N229" i="69"/>
  <c r="M229" i="69"/>
  <c r="L229" i="69"/>
  <c r="K229" i="69"/>
  <c r="J229" i="69"/>
  <c r="I229" i="69"/>
  <c r="H229" i="69"/>
  <c r="G229" i="69"/>
  <c r="F229" i="69"/>
  <c r="E229" i="69"/>
  <c r="D229" i="69"/>
  <c r="C229" i="69"/>
  <c r="N228" i="69"/>
  <c r="M228" i="69"/>
  <c r="L228" i="69"/>
  <c r="K228" i="69"/>
  <c r="J228" i="69"/>
  <c r="I228" i="69"/>
  <c r="H228" i="69"/>
  <c r="G228" i="69"/>
  <c r="F228" i="69"/>
  <c r="E228" i="69"/>
  <c r="D228" i="69"/>
  <c r="C228" i="69"/>
  <c r="N227" i="69"/>
  <c r="M227" i="69"/>
  <c r="L227" i="69"/>
  <c r="K227" i="69"/>
  <c r="J227" i="69"/>
  <c r="I227" i="69"/>
  <c r="H227" i="69"/>
  <c r="G227" i="69"/>
  <c r="F227" i="69"/>
  <c r="E227" i="69"/>
  <c r="D227" i="69"/>
  <c r="C227" i="69"/>
  <c r="N226" i="69"/>
  <c r="M226" i="69"/>
  <c r="L226" i="69"/>
  <c r="K226" i="69"/>
  <c r="J226" i="69"/>
  <c r="I226" i="69"/>
  <c r="H226" i="69"/>
  <c r="G226" i="69"/>
  <c r="F226" i="69"/>
  <c r="E226" i="69"/>
  <c r="D226" i="69"/>
  <c r="C226" i="69"/>
  <c r="N225" i="69"/>
  <c r="M225" i="69"/>
  <c r="L225" i="69"/>
  <c r="K225" i="69"/>
  <c r="J225" i="69"/>
  <c r="I225" i="69"/>
  <c r="H225" i="69"/>
  <c r="G225" i="69"/>
  <c r="F225" i="69"/>
  <c r="E225" i="69"/>
  <c r="D225" i="69"/>
  <c r="C225" i="69"/>
  <c r="N224" i="69"/>
  <c r="M224" i="69"/>
  <c r="L224" i="69"/>
  <c r="K224" i="69"/>
  <c r="J224" i="69"/>
  <c r="I224" i="69"/>
  <c r="H224" i="69"/>
  <c r="G224" i="69"/>
  <c r="F224" i="69"/>
  <c r="E224" i="69"/>
  <c r="D224" i="69"/>
  <c r="C224" i="69"/>
  <c r="N223" i="69"/>
  <c r="M223" i="69"/>
  <c r="L223" i="69"/>
  <c r="K223" i="69"/>
  <c r="J223" i="69"/>
  <c r="I223" i="69"/>
  <c r="H223" i="69"/>
  <c r="G223" i="69"/>
  <c r="F223" i="69"/>
  <c r="E223" i="69"/>
  <c r="D223" i="69"/>
  <c r="C223" i="69"/>
  <c r="N222" i="69"/>
  <c r="M222" i="69"/>
  <c r="L222" i="69"/>
  <c r="K222" i="69"/>
  <c r="J222" i="69"/>
  <c r="I222" i="69"/>
  <c r="H222" i="69"/>
  <c r="G222" i="69"/>
  <c r="F222" i="69"/>
  <c r="E222" i="69"/>
  <c r="D222" i="69"/>
  <c r="C222" i="69"/>
  <c r="N221" i="69"/>
  <c r="M221" i="69"/>
  <c r="L221" i="69"/>
  <c r="K221" i="69"/>
  <c r="J221" i="69"/>
  <c r="I221" i="69"/>
  <c r="H221" i="69"/>
  <c r="G221" i="69"/>
  <c r="F221" i="69"/>
  <c r="E221" i="69"/>
  <c r="D221" i="69"/>
  <c r="C221" i="69"/>
  <c r="N220" i="69"/>
  <c r="M220" i="69"/>
  <c r="L220" i="69"/>
  <c r="K220" i="69"/>
  <c r="J220" i="69"/>
  <c r="I220" i="69"/>
  <c r="H220" i="69"/>
  <c r="G220" i="69"/>
  <c r="F220" i="69"/>
  <c r="E220" i="69"/>
  <c r="D220" i="69"/>
  <c r="C220" i="69"/>
  <c r="A220" i="69"/>
  <c r="N219" i="69"/>
  <c r="M219" i="69"/>
  <c r="L219" i="69"/>
  <c r="K219" i="69"/>
  <c r="J219" i="69"/>
  <c r="I219" i="69"/>
  <c r="H219" i="69"/>
  <c r="G219" i="69"/>
  <c r="F219" i="69"/>
  <c r="E219" i="69"/>
  <c r="D219" i="69"/>
  <c r="C219" i="69"/>
  <c r="D218" i="69"/>
  <c r="E218" i="69" s="1"/>
  <c r="F218" i="69" s="1"/>
  <c r="G218" i="69" s="1"/>
  <c r="H218" i="69" s="1"/>
  <c r="I218" i="69" s="1"/>
  <c r="J218" i="69" s="1"/>
  <c r="K218" i="69" s="1"/>
  <c r="L218" i="69" s="1"/>
  <c r="M218" i="69" s="1"/>
  <c r="N218" i="69" s="1"/>
  <c r="C218" i="69"/>
  <c r="N195" i="69"/>
  <c r="M195" i="69"/>
  <c r="L195" i="69"/>
  <c r="K195" i="69"/>
  <c r="J195" i="69"/>
  <c r="I195" i="69"/>
  <c r="H195" i="69"/>
  <c r="G195" i="69"/>
  <c r="F195" i="69"/>
  <c r="E195" i="69"/>
  <c r="D195" i="69"/>
  <c r="C195" i="69"/>
  <c r="N194" i="69"/>
  <c r="M194" i="69"/>
  <c r="L194" i="69"/>
  <c r="K194" i="69"/>
  <c r="J194" i="69"/>
  <c r="I194" i="69"/>
  <c r="H194" i="69"/>
  <c r="G194" i="69"/>
  <c r="F194" i="69"/>
  <c r="E194" i="69"/>
  <c r="D194" i="69"/>
  <c r="C194" i="69"/>
  <c r="N193" i="69"/>
  <c r="M193" i="69"/>
  <c r="L193" i="69"/>
  <c r="K193" i="69"/>
  <c r="J193" i="69"/>
  <c r="I193" i="69"/>
  <c r="H193" i="69"/>
  <c r="G193" i="69"/>
  <c r="F193" i="69"/>
  <c r="E193" i="69"/>
  <c r="D193" i="69"/>
  <c r="C193" i="69"/>
  <c r="N192" i="69"/>
  <c r="M192" i="69"/>
  <c r="L192" i="69"/>
  <c r="K192" i="69"/>
  <c r="J192" i="69"/>
  <c r="I192" i="69"/>
  <c r="H192" i="69"/>
  <c r="G192" i="69"/>
  <c r="F192" i="69"/>
  <c r="E192" i="69"/>
  <c r="D192" i="69"/>
  <c r="C192" i="69"/>
  <c r="N191" i="69"/>
  <c r="M191" i="69"/>
  <c r="L191" i="69"/>
  <c r="K191" i="69"/>
  <c r="J191" i="69"/>
  <c r="I191" i="69"/>
  <c r="H191" i="69"/>
  <c r="G191" i="69"/>
  <c r="F191" i="69"/>
  <c r="E191" i="69"/>
  <c r="D191" i="69"/>
  <c r="C191" i="69"/>
  <c r="N190" i="69"/>
  <c r="M190" i="69"/>
  <c r="L190" i="69"/>
  <c r="K190" i="69"/>
  <c r="J190" i="69"/>
  <c r="I190" i="69"/>
  <c r="H190" i="69"/>
  <c r="G190" i="69"/>
  <c r="F190" i="69"/>
  <c r="E190" i="69"/>
  <c r="D190" i="69"/>
  <c r="C190" i="69"/>
  <c r="N189" i="69"/>
  <c r="M189" i="69"/>
  <c r="L189" i="69"/>
  <c r="K189" i="69"/>
  <c r="J189" i="69"/>
  <c r="I189" i="69"/>
  <c r="H189" i="69"/>
  <c r="G189" i="69"/>
  <c r="F189" i="69"/>
  <c r="E189" i="69"/>
  <c r="D189" i="69"/>
  <c r="C189" i="69"/>
  <c r="N188" i="69"/>
  <c r="M188" i="69"/>
  <c r="L188" i="69"/>
  <c r="K188" i="69"/>
  <c r="J188" i="69"/>
  <c r="I188" i="69"/>
  <c r="H188" i="69"/>
  <c r="G188" i="69"/>
  <c r="F188" i="69"/>
  <c r="E188" i="69"/>
  <c r="D188" i="69"/>
  <c r="C188" i="69"/>
  <c r="N187" i="69"/>
  <c r="M187" i="69"/>
  <c r="L187" i="69"/>
  <c r="K187" i="69"/>
  <c r="J187" i="69"/>
  <c r="I187" i="69"/>
  <c r="H187" i="69"/>
  <c r="G187" i="69"/>
  <c r="F187" i="69"/>
  <c r="E187" i="69"/>
  <c r="D187" i="69"/>
  <c r="C187" i="69"/>
  <c r="N186" i="69"/>
  <c r="M186" i="69"/>
  <c r="L186" i="69"/>
  <c r="K186" i="69"/>
  <c r="J186" i="69"/>
  <c r="I186" i="69"/>
  <c r="H186" i="69"/>
  <c r="G186" i="69"/>
  <c r="F186" i="69"/>
  <c r="E186" i="69"/>
  <c r="D186" i="69"/>
  <c r="C186" i="69"/>
  <c r="N185" i="69"/>
  <c r="M185" i="69"/>
  <c r="L185" i="69"/>
  <c r="K185" i="69"/>
  <c r="J185" i="69"/>
  <c r="I185" i="69"/>
  <c r="H185" i="69"/>
  <c r="G185" i="69"/>
  <c r="F185" i="69"/>
  <c r="E185" i="69"/>
  <c r="D185" i="69"/>
  <c r="C185" i="69"/>
  <c r="N184" i="69"/>
  <c r="M184" i="69"/>
  <c r="L184" i="69"/>
  <c r="K184" i="69"/>
  <c r="J184" i="69"/>
  <c r="I184" i="69"/>
  <c r="H184" i="69"/>
  <c r="G184" i="69"/>
  <c r="F184" i="69"/>
  <c r="E184" i="69"/>
  <c r="D184" i="69"/>
  <c r="C184" i="69"/>
  <c r="N183" i="69"/>
  <c r="M183" i="69"/>
  <c r="L183" i="69"/>
  <c r="K183" i="69"/>
  <c r="J183" i="69"/>
  <c r="I183" i="69"/>
  <c r="H183" i="69"/>
  <c r="G183" i="69"/>
  <c r="F183" i="69"/>
  <c r="E183" i="69"/>
  <c r="D183" i="69"/>
  <c r="C183" i="69"/>
  <c r="N182" i="69"/>
  <c r="M182" i="69"/>
  <c r="L182" i="69"/>
  <c r="K182" i="69"/>
  <c r="J182" i="69"/>
  <c r="I182" i="69"/>
  <c r="H182" i="69"/>
  <c r="G182" i="69"/>
  <c r="F182" i="69"/>
  <c r="E182" i="69"/>
  <c r="D182" i="69"/>
  <c r="C182" i="69"/>
  <c r="N181" i="69"/>
  <c r="M181" i="69"/>
  <c r="L181" i="69"/>
  <c r="K181" i="69"/>
  <c r="J181" i="69"/>
  <c r="I181" i="69"/>
  <c r="H181" i="69"/>
  <c r="G181" i="69"/>
  <c r="F181" i="69"/>
  <c r="E181" i="69"/>
  <c r="D181" i="69"/>
  <c r="C181" i="69"/>
  <c r="N180" i="69"/>
  <c r="M180" i="69"/>
  <c r="L180" i="69"/>
  <c r="K180" i="69"/>
  <c r="J180" i="69"/>
  <c r="I180" i="69"/>
  <c r="H180" i="69"/>
  <c r="G180" i="69"/>
  <c r="F180" i="69"/>
  <c r="E180" i="69"/>
  <c r="D180" i="69"/>
  <c r="C180" i="69"/>
  <c r="N179" i="69"/>
  <c r="M179" i="69"/>
  <c r="L179" i="69"/>
  <c r="K179" i="69"/>
  <c r="J179" i="69"/>
  <c r="I179" i="69"/>
  <c r="H179" i="69"/>
  <c r="G179" i="69"/>
  <c r="F179" i="69"/>
  <c r="E179" i="69"/>
  <c r="D179" i="69"/>
  <c r="C179" i="69"/>
  <c r="N178" i="69"/>
  <c r="M178" i="69"/>
  <c r="L178" i="69"/>
  <c r="K178" i="69"/>
  <c r="J178" i="69"/>
  <c r="I178" i="69"/>
  <c r="H178" i="69"/>
  <c r="G178" i="69"/>
  <c r="F178" i="69"/>
  <c r="E178" i="69"/>
  <c r="D178" i="69"/>
  <c r="C178" i="69"/>
  <c r="N177" i="69"/>
  <c r="M177" i="69"/>
  <c r="L177" i="69"/>
  <c r="K177" i="69"/>
  <c r="J177" i="69"/>
  <c r="I177" i="69"/>
  <c r="H177" i="69"/>
  <c r="G177" i="69"/>
  <c r="F177" i="69"/>
  <c r="E177" i="69"/>
  <c r="D177" i="69"/>
  <c r="C177" i="69"/>
  <c r="N176" i="69"/>
  <c r="M176" i="69"/>
  <c r="L176" i="69"/>
  <c r="K176" i="69"/>
  <c r="J176" i="69"/>
  <c r="I176" i="69"/>
  <c r="H176" i="69"/>
  <c r="G176" i="69"/>
  <c r="F176" i="69"/>
  <c r="E176" i="69"/>
  <c r="D176" i="69"/>
  <c r="C176" i="69"/>
  <c r="N175" i="69"/>
  <c r="M175" i="69"/>
  <c r="L175" i="69"/>
  <c r="K175" i="69"/>
  <c r="J175" i="69"/>
  <c r="I175" i="69"/>
  <c r="H175" i="69"/>
  <c r="G175" i="69"/>
  <c r="F175" i="69"/>
  <c r="E175" i="69"/>
  <c r="D175" i="69"/>
  <c r="C175" i="69"/>
  <c r="N174" i="69"/>
  <c r="M174" i="69"/>
  <c r="L174" i="69"/>
  <c r="K174" i="69"/>
  <c r="J174" i="69"/>
  <c r="I174" i="69"/>
  <c r="H174" i="69"/>
  <c r="G174" i="69"/>
  <c r="F174" i="69"/>
  <c r="E174" i="69"/>
  <c r="D174" i="69"/>
  <c r="C174" i="69"/>
  <c r="N173" i="69"/>
  <c r="M173" i="69"/>
  <c r="L173" i="69"/>
  <c r="K173" i="69"/>
  <c r="J173" i="69"/>
  <c r="I173" i="69"/>
  <c r="H173" i="69"/>
  <c r="G173" i="69"/>
  <c r="F173" i="69"/>
  <c r="E173" i="69"/>
  <c r="D173" i="69"/>
  <c r="C173" i="69"/>
  <c r="N172" i="69"/>
  <c r="M172" i="69"/>
  <c r="L172" i="69"/>
  <c r="K172" i="69"/>
  <c r="J172" i="69"/>
  <c r="I172" i="69"/>
  <c r="H172" i="69"/>
  <c r="G172" i="69"/>
  <c r="F172" i="69"/>
  <c r="E172" i="69"/>
  <c r="D172" i="69"/>
  <c r="C172" i="69"/>
  <c r="A172" i="69"/>
  <c r="N171" i="69"/>
  <c r="M171" i="69"/>
  <c r="L171" i="69"/>
  <c r="K171" i="69"/>
  <c r="J171" i="69"/>
  <c r="I171" i="69"/>
  <c r="H171" i="69"/>
  <c r="G171" i="69"/>
  <c r="F171" i="69"/>
  <c r="E171" i="69"/>
  <c r="D171" i="69"/>
  <c r="C171" i="69"/>
  <c r="E170" i="69"/>
  <c r="F170" i="69" s="1"/>
  <c r="G170" i="69" s="1"/>
  <c r="H170" i="69" s="1"/>
  <c r="I170" i="69" s="1"/>
  <c r="J170" i="69" s="1"/>
  <c r="K170" i="69" s="1"/>
  <c r="L170" i="69" s="1"/>
  <c r="M170" i="69" s="1"/>
  <c r="N170" i="69" s="1"/>
  <c r="D170" i="69"/>
  <c r="C170" i="69"/>
  <c r="N146" i="69"/>
  <c r="M146" i="69"/>
  <c r="L146" i="69"/>
  <c r="K146" i="69"/>
  <c r="J146" i="69"/>
  <c r="I146" i="69"/>
  <c r="H146" i="69"/>
  <c r="G146" i="69"/>
  <c r="F146" i="69"/>
  <c r="E146" i="69"/>
  <c r="D146" i="69"/>
  <c r="C146" i="69"/>
  <c r="N145" i="69"/>
  <c r="M145" i="69"/>
  <c r="L145" i="69"/>
  <c r="K145" i="69"/>
  <c r="J145" i="69"/>
  <c r="I145" i="69"/>
  <c r="H145" i="69"/>
  <c r="G145" i="69"/>
  <c r="F145" i="69"/>
  <c r="E145" i="69"/>
  <c r="D145" i="69"/>
  <c r="C145" i="69"/>
  <c r="N144" i="69"/>
  <c r="M144" i="69"/>
  <c r="L144" i="69"/>
  <c r="K144" i="69"/>
  <c r="J144" i="69"/>
  <c r="I144" i="69"/>
  <c r="H144" i="69"/>
  <c r="G144" i="69"/>
  <c r="F144" i="69"/>
  <c r="E144" i="69"/>
  <c r="D144" i="69"/>
  <c r="C144" i="69"/>
  <c r="N143" i="69"/>
  <c r="M143" i="69"/>
  <c r="L143" i="69"/>
  <c r="K143" i="69"/>
  <c r="J143" i="69"/>
  <c r="I143" i="69"/>
  <c r="H143" i="69"/>
  <c r="G143" i="69"/>
  <c r="F143" i="69"/>
  <c r="E143" i="69"/>
  <c r="D143" i="69"/>
  <c r="C143" i="69"/>
  <c r="N142" i="69"/>
  <c r="M142" i="69"/>
  <c r="L142" i="69"/>
  <c r="K142" i="69"/>
  <c r="J142" i="69"/>
  <c r="I142" i="69"/>
  <c r="H142" i="69"/>
  <c r="G142" i="69"/>
  <c r="F142" i="69"/>
  <c r="E142" i="69"/>
  <c r="D142" i="69"/>
  <c r="C142" i="69"/>
  <c r="N141" i="69"/>
  <c r="M141" i="69"/>
  <c r="L141" i="69"/>
  <c r="K141" i="69"/>
  <c r="J141" i="69"/>
  <c r="I141" i="69"/>
  <c r="H141" i="69"/>
  <c r="G141" i="69"/>
  <c r="F141" i="69"/>
  <c r="E141" i="69"/>
  <c r="D141" i="69"/>
  <c r="C141" i="69"/>
  <c r="N140" i="69"/>
  <c r="M140" i="69"/>
  <c r="L140" i="69"/>
  <c r="K140" i="69"/>
  <c r="J140" i="69"/>
  <c r="I140" i="69"/>
  <c r="H140" i="69"/>
  <c r="G140" i="69"/>
  <c r="F140" i="69"/>
  <c r="E140" i="69"/>
  <c r="D140" i="69"/>
  <c r="C140" i="69"/>
  <c r="N139" i="69"/>
  <c r="M139" i="69"/>
  <c r="L139" i="69"/>
  <c r="K139" i="69"/>
  <c r="J139" i="69"/>
  <c r="I139" i="69"/>
  <c r="H139" i="69"/>
  <c r="G139" i="69"/>
  <c r="F139" i="69"/>
  <c r="E139" i="69"/>
  <c r="D139" i="69"/>
  <c r="C139" i="69"/>
  <c r="N138" i="69"/>
  <c r="M138" i="69"/>
  <c r="L138" i="69"/>
  <c r="K138" i="69"/>
  <c r="J138" i="69"/>
  <c r="I138" i="69"/>
  <c r="H138" i="69"/>
  <c r="G138" i="69"/>
  <c r="F138" i="69"/>
  <c r="E138" i="69"/>
  <c r="D138" i="69"/>
  <c r="C138" i="69"/>
  <c r="N137" i="69"/>
  <c r="M137" i="69"/>
  <c r="L137" i="69"/>
  <c r="K137" i="69"/>
  <c r="J137" i="69"/>
  <c r="I137" i="69"/>
  <c r="H137" i="69"/>
  <c r="G137" i="69"/>
  <c r="F137" i="69"/>
  <c r="E137" i="69"/>
  <c r="D137" i="69"/>
  <c r="C137" i="69"/>
  <c r="N136" i="69"/>
  <c r="M136" i="69"/>
  <c r="L136" i="69"/>
  <c r="K136" i="69"/>
  <c r="J136" i="69"/>
  <c r="I136" i="69"/>
  <c r="H136" i="69"/>
  <c r="G136" i="69"/>
  <c r="F136" i="69"/>
  <c r="E136" i="69"/>
  <c r="D136" i="69"/>
  <c r="C136" i="69"/>
  <c r="N135" i="69"/>
  <c r="M135" i="69"/>
  <c r="L135" i="69"/>
  <c r="K135" i="69"/>
  <c r="J135" i="69"/>
  <c r="I135" i="69"/>
  <c r="H135" i="69"/>
  <c r="G135" i="69"/>
  <c r="F135" i="69"/>
  <c r="E135" i="69"/>
  <c r="D135" i="69"/>
  <c r="C135" i="69"/>
  <c r="N134" i="69"/>
  <c r="M134" i="69"/>
  <c r="L134" i="69"/>
  <c r="K134" i="69"/>
  <c r="J134" i="69"/>
  <c r="I134" i="69"/>
  <c r="H134" i="69"/>
  <c r="G134" i="69"/>
  <c r="F134" i="69"/>
  <c r="E134" i="69"/>
  <c r="D134" i="69"/>
  <c r="C134" i="69"/>
  <c r="N133" i="69"/>
  <c r="M133" i="69"/>
  <c r="L133" i="69"/>
  <c r="K133" i="69"/>
  <c r="J133" i="69"/>
  <c r="I133" i="69"/>
  <c r="H133" i="69"/>
  <c r="G133" i="69"/>
  <c r="F133" i="69"/>
  <c r="E133" i="69"/>
  <c r="D133" i="69"/>
  <c r="C133" i="69"/>
  <c r="N132" i="69"/>
  <c r="M132" i="69"/>
  <c r="L132" i="69"/>
  <c r="K132" i="69"/>
  <c r="J132" i="69"/>
  <c r="I132" i="69"/>
  <c r="H132" i="69"/>
  <c r="G132" i="69"/>
  <c r="F132" i="69"/>
  <c r="E132" i="69"/>
  <c r="D132" i="69"/>
  <c r="C132" i="69"/>
  <c r="N131" i="69"/>
  <c r="M131" i="69"/>
  <c r="L131" i="69"/>
  <c r="K131" i="69"/>
  <c r="J131" i="69"/>
  <c r="I131" i="69"/>
  <c r="H131" i="69"/>
  <c r="G131" i="69"/>
  <c r="F131" i="69"/>
  <c r="E131" i="69"/>
  <c r="D131" i="69"/>
  <c r="C131" i="69"/>
  <c r="A131" i="69"/>
  <c r="N130" i="69"/>
  <c r="M130" i="69"/>
  <c r="L130" i="69"/>
  <c r="K130" i="69"/>
  <c r="J130" i="69"/>
  <c r="I130" i="69"/>
  <c r="H130" i="69"/>
  <c r="G130" i="69"/>
  <c r="F130" i="69"/>
  <c r="E130" i="69"/>
  <c r="D130" i="69"/>
  <c r="C130" i="69"/>
  <c r="C129" i="69"/>
  <c r="D129" i="69" s="1"/>
  <c r="E129" i="69" s="1"/>
  <c r="F129" i="69" s="1"/>
  <c r="G129" i="69" s="1"/>
  <c r="H129" i="69" s="1"/>
  <c r="I129" i="69" s="1"/>
  <c r="J129" i="69" s="1"/>
  <c r="K129" i="69" s="1"/>
  <c r="L129" i="69" s="1"/>
  <c r="M129" i="69" s="1"/>
  <c r="N129" i="69" s="1"/>
  <c r="L104" i="69"/>
  <c r="L105" i="69" s="1"/>
  <c r="J104" i="69"/>
  <c r="J105" i="69" s="1"/>
  <c r="G104" i="69"/>
  <c r="G105" i="69" s="1"/>
  <c r="F104" i="69"/>
  <c r="F105" i="69" s="1"/>
  <c r="C104" i="69"/>
  <c r="C105" i="69" s="1"/>
  <c r="B104" i="69"/>
  <c r="M102" i="69"/>
  <c r="M103" i="69" s="1"/>
  <c r="L102" i="69"/>
  <c r="L103" i="69" s="1"/>
  <c r="J102" i="69"/>
  <c r="J103" i="69" s="1"/>
  <c r="G102" i="69"/>
  <c r="G103" i="69" s="1"/>
  <c r="F102" i="69"/>
  <c r="F103" i="69" s="1"/>
  <c r="C102" i="69"/>
  <c r="C103" i="69" s="1"/>
  <c r="B102" i="69"/>
  <c r="J101" i="69"/>
  <c r="L100" i="69"/>
  <c r="L101" i="69" s="1"/>
  <c r="J100" i="69"/>
  <c r="G100" i="69"/>
  <c r="G101" i="69" s="1"/>
  <c r="F100" i="69"/>
  <c r="F101" i="69" s="1"/>
  <c r="C100" i="69"/>
  <c r="C101" i="69" s="1"/>
  <c r="B100" i="69"/>
  <c r="A100" i="69"/>
  <c r="N99" i="69"/>
  <c r="M99" i="69"/>
  <c r="L99" i="69"/>
  <c r="K99" i="69"/>
  <c r="J99" i="69"/>
  <c r="I99" i="69"/>
  <c r="H99" i="69"/>
  <c r="G99" i="69"/>
  <c r="F99" i="69"/>
  <c r="E99" i="69"/>
  <c r="D99" i="69"/>
  <c r="C99" i="69"/>
  <c r="C98" i="69"/>
  <c r="D98" i="69" s="1"/>
  <c r="E98" i="69" s="1"/>
  <c r="F98" i="69" s="1"/>
  <c r="G98" i="69" s="1"/>
  <c r="H98" i="69" s="1"/>
  <c r="I98" i="69" s="1"/>
  <c r="J98" i="69" s="1"/>
  <c r="K98" i="69" s="1"/>
  <c r="L98" i="69" s="1"/>
  <c r="M98" i="69" s="1"/>
  <c r="N98" i="69" s="1"/>
  <c r="N74" i="69"/>
  <c r="M74" i="69"/>
  <c r="L74" i="69"/>
  <c r="K74" i="69"/>
  <c r="J74" i="69"/>
  <c r="I74" i="69"/>
  <c r="H74" i="69"/>
  <c r="G74" i="69"/>
  <c r="F74" i="69"/>
  <c r="E74" i="69"/>
  <c r="D74" i="69"/>
  <c r="C74" i="69"/>
  <c r="N73" i="69"/>
  <c r="M73" i="69"/>
  <c r="L73" i="69"/>
  <c r="K73" i="69"/>
  <c r="J73" i="69"/>
  <c r="I73" i="69"/>
  <c r="H73" i="69"/>
  <c r="G73" i="69"/>
  <c r="F73" i="69"/>
  <c r="E73" i="69"/>
  <c r="D73" i="69"/>
  <c r="C73" i="69"/>
  <c r="N72" i="69"/>
  <c r="M72" i="69"/>
  <c r="L72" i="69"/>
  <c r="K72" i="69"/>
  <c r="J72" i="69"/>
  <c r="I72" i="69"/>
  <c r="H72" i="69"/>
  <c r="G72" i="69"/>
  <c r="F72" i="69"/>
  <c r="E72" i="69"/>
  <c r="D72" i="69"/>
  <c r="C72" i="69"/>
  <c r="N71" i="69"/>
  <c r="M71" i="69"/>
  <c r="L71" i="69"/>
  <c r="K71" i="69"/>
  <c r="J71" i="69"/>
  <c r="I71" i="69"/>
  <c r="H71" i="69"/>
  <c r="G71" i="69"/>
  <c r="F71" i="69"/>
  <c r="E71" i="69"/>
  <c r="D71" i="69"/>
  <c r="C71" i="69"/>
  <c r="N70" i="69"/>
  <c r="M70" i="69"/>
  <c r="L70" i="69"/>
  <c r="K70" i="69"/>
  <c r="J70" i="69"/>
  <c r="I70" i="69"/>
  <c r="H70" i="69"/>
  <c r="G70" i="69"/>
  <c r="F70" i="69"/>
  <c r="E70" i="69"/>
  <c r="D70" i="69"/>
  <c r="C70" i="69"/>
  <c r="N69" i="69"/>
  <c r="M69" i="69"/>
  <c r="L69" i="69"/>
  <c r="K69" i="69"/>
  <c r="J69" i="69"/>
  <c r="I69" i="69"/>
  <c r="H69" i="69"/>
  <c r="G69" i="69"/>
  <c r="F69" i="69"/>
  <c r="E69" i="69"/>
  <c r="D69" i="69"/>
  <c r="C69" i="69"/>
  <c r="N68" i="69"/>
  <c r="M68" i="69"/>
  <c r="L68" i="69"/>
  <c r="K68" i="69"/>
  <c r="J68" i="69"/>
  <c r="I68" i="69"/>
  <c r="H68" i="69"/>
  <c r="G68" i="69"/>
  <c r="F68" i="69"/>
  <c r="E68" i="69"/>
  <c r="D68" i="69"/>
  <c r="C68" i="69"/>
  <c r="N67" i="69"/>
  <c r="M67" i="69"/>
  <c r="L67" i="69"/>
  <c r="K67" i="69"/>
  <c r="J67" i="69"/>
  <c r="I67" i="69"/>
  <c r="H67" i="69"/>
  <c r="G67" i="69"/>
  <c r="F67" i="69"/>
  <c r="E67" i="69"/>
  <c r="D67" i="69"/>
  <c r="C67" i="69"/>
  <c r="N66" i="69"/>
  <c r="M66" i="69"/>
  <c r="L66" i="69"/>
  <c r="K66" i="69"/>
  <c r="J66" i="69"/>
  <c r="I66" i="69"/>
  <c r="H66" i="69"/>
  <c r="G66" i="69"/>
  <c r="F66" i="69"/>
  <c r="E66" i="69"/>
  <c r="D66" i="69"/>
  <c r="C66" i="69"/>
  <c r="N65" i="69"/>
  <c r="M65" i="69"/>
  <c r="L65" i="69"/>
  <c r="K65" i="69"/>
  <c r="J65" i="69"/>
  <c r="I65" i="69"/>
  <c r="H65" i="69"/>
  <c r="G65" i="69"/>
  <c r="F65" i="69"/>
  <c r="E65" i="69"/>
  <c r="D65" i="69"/>
  <c r="C65" i="69"/>
  <c r="N64" i="69"/>
  <c r="M64" i="69"/>
  <c r="L64" i="69"/>
  <c r="K64" i="69"/>
  <c r="J64" i="69"/>
  <c r="I64" i="69"/>
  <c r="H64" i="69"/>
  <c r="G64" i="69"/>
  <c r="F64" i="69"/>
  <c r="E64" i="69"/>
  <c r="D64" i="69"/>
  <c r="C64" i="69"/>
  <c r="N63" i="69"/>
  <c r="M63" i="69"/>
  <c r="L63" i="69"/>
  <c r="K63" i="69"/>
  <c r="J63" i="69"/>
  <c r="I63" i="69"/>
  <c r="H63" i="69"/>
  <c r="G63" i="69"/>
  <c r="F63" i="69"/>
  <c r="E63" i="69"/>
  <c r="D63" i="69"/>
  <c r="C63" i="69"/>
  <c r="N62" i="69"/>
  <c r="M62" i="69"/>
  <c r="L62" i="69"/>
  <c r="K62" i="69"/>
  <c r="J62" i="69"/>
  <c r="I62" i="69"/>
  <c r="H62" i="69"/>
  <c r="G62" i="69"/>
  <c r="F62" i="69"/>
  <c r="E62" i="69"/>
  <c r="D62" i="69"/>
  <c r="C62" i="69"/>
  <c r="N61" i="69"/>
  <c r="M61" i="69"/>
  <c r="L61" i="69"/>
  <c r="K61" i="69"/>
  <c r="J61" i="69"/>
  <c r="I61" i="69"/>
  <c r="H61" i="69"/>
  <c r="G61" i="69"/>
  <c r="F61" i="69"/>
  <c r="E61" i="69"/>
  <c r="D61" i="69"/>
  <c r="C61" i="69"/>
  <c r="A61" i="69"/>
  <c r="N60" i="69"/>
  <c r="M60" i="69"/>
  <c r="L60" i="69"/>
  <c r="K60" i="69"/>
  <c r="J60" i="69"/>
  <c r="I60" i="69"/>
  <c r="H60" i="69"/>
  <c r="G60" i="69"/>
  <c r="F60" i="69"/>
  <c r="E60" i="69"/>
  <c r="D60" i="69"/>
  <c r="C60" i="69"/>
  <c r="C59" i="69"/>
  <c r="D59" i="69" s="1"/>
  <c r="E59" i="69" s="1"/>
  <c r="F59" i="69" s="1"/>
  <c r="G59" i="69" s="1"/>
  <c r="H59" i="69" s="1"/>
  <c r="I59" i="69" s="1"/>
  <c r="J59" i="69" s="1"/>
  <c r="K59" i="69" s="1"/>
  <c r="L59" i="69" s="1"/>
  <c r="M59" i="69" s="1"/>
  <c r="N59" i="69" s="1"/>
  <c r="N47" i="69"/>
  <c r="M47" i="69"/>
  <c r="L47" i="69"/>
  <c r="K47" i="69"/>
  <c r="J47" i="69"/>
  <c r="I47" i="69"/>
  <c r="H47" i="69"/>
  <c r="G47" i="69"/>
  <c r="F47" i="69"/>
  <c r="E47" i="69"/>
  <c r="D47" i="69"/>
  <c r="C47" i="69"/>
  <c r="N46" i="69"/>
  <c r="M46" i="69"/>
  <c r="L46" i="69"/>
  <c r="K46" i="69"/>
  <c r="J46" i="69"/>
  <c r="I46" i="69"/>
  <c r="H46" i="69"/>
  <c r="G46" i="69"/>
  <c r="F46" i="69"/>
  <c r="E46" i="69"/>
  <c r="D46" i="69"/>
  <c r="C46" i="69"/>
  <c r="N45" i="69"/>
  <c r="M45" i="69"/>
  <c r="L45" i="69"/>
  <c r="K45" i="69"/>
  <c r="J45" i="69"/>
  <c r="I45" i="69"/>
  <c r="H45" i="69"/>
  <c r="G45" i="69"/>
  <c r="F45" i="69"/>
  <c r="E45" i="69"/>
  <c r="D45" i="69"/>
  <c r="C45" i="69"/>
  <c r="N44" i="69"/>
  <c r="M44" i="69"/>
  <c r="L44" i="69"/>
  <c r="K44" i="69"/>
  <c r="J44" i="69"/>
  <c r="I44" i="69"/>
  <c r="H44" i="69"/>
  <c r="G44" i="69"/>
  <c r="F44" i="69"/>
  <c r="E44" i="69"/>
  <c r="D44" i="69"/>
  <c r="C44" i="69"/>
  <c r="N43" i="69"/>
  <c r="M43" i="69"/>
  <c r="L43" i="69"/>
  <c r="K43" i="69"/>
  <c r="J43" i="69"/>
  <c r="I43" i="69"/>
  <c r="H43" i="69"/>
  <c r="G43" i="69"/>
  <c r="F43" i="69"/>
  <c r="E43" i="69"/>
  <c r="D43" i="69"/>
  <c r="C43" i="69"/>
  <c r="N42" i="69"/>
  <c r="M42" i="69"/>
  <c r="L42" i="69"/>
  <c r="K42" i="69"/>
  <c r="J42" i="69"/>
  <c r="I42" i="69"/>
  <c r="H42" i="69"/>
  <c r="G42" i="69"/>
  <c r="F42" i="69"/>
  <c r="E42" i="69"/>
  <c r="D42" i="69"/>
  <c r="C42" i="69"/>
  <c r="N41" i="69"/>
  <c r="M41" i="69"/>
  <c r="L41" i="69"/>
  <c r="K41" i="69"/>
  <c r="J41" i="69"/>
  <c r="I41" i="69"/>
  <c r="H41" i="69"/>
  <c r="G41" i="69"/>
  <c r="F41" i="69"/>
  <c r="E41" i="69"/>
  <c r="D41" i="69"/>
  <c r="C41" i="69"/>
  <c r="N40" i="69"/>
  <c r="M40" i="69"/>
  <c r="L40" i="69"/>
  <c r="K40" i="69"/>
  <c r="J40" i="69"/>
  <c r="I40" i="69"/>
  <c r="H40" i="69"/>
  <c r="G40" i="69"/>
  <c r="F40" i="69"/>
  <c r="E40" i="69"/>
  <c r="D40" i="69"/>
  <c r="C40" i="69"/>
  <c r="N39" i="69"/>
  <c r="M39" i="69"/>
  <c r="L39" i="69"/>
  <c r="K39" i="69"/>
  <c r="J39" i="69"/>
  <c r="I39" i="69"/>
  <c r="H39" i="69"/>
  <c r="G39" i="69"/>
  <c r="F39" i="69"/>
  <c r="E39" i="69"/>
  <c r="D39" i="69"/>
  <c r="C39" i="69"/>
  <c r="N38" i="69"/>
  <c r="M38" i="69"/>
  <c r="L38" i="69"/>
  <c r="K38" i="69"/>
  <c r="J38" i="69"/>
  <c r="I38" i="69"/>
  <c r="H38" i="69"/>
  <c r="G38" i="69"/>
  <c r="F38" i="69"/>
  <c r="E38" i="69"/>
  <c r="D38" i="69"/>
  <c r="C38" i="69"/>
  <c r="N37" i="69"/>
  <c r="M37" i="69"/>
  <c r="L37" i="69"/>
  <c r="K37" i="69"/>
  <c r="J37" i="69"/>
  <c r="I37" i="69"/>
  <c r="H37" i="69"/>
  <c r="G37" i="69"/>
  <c r="F37" i="69"/>
  <c r="E37" i="69"/>
  <c r="D37" i="69"/>
  <c r="C37" i="69"/>
  <c r="N36" i="69"/>
  <c r="M36" i="69"/>
  <c r="L36" i="69"/>
  <c r="K36" i="69"/>
  <c r="J36" i="69"/>
  <c r="I36" i="69"/>
  <c r="H36" i="69"/>
  <c r="G36" i="69"/>
  <c r="F36" i="69"/>
  <c r="E36" i="69"/>
  <c r="D36" i="69"/>
  <c r="C36" i="69"/>
  <c r="N35" i="69"/>
  <c r="M35" i="69"/>
  <c r="L35" i="69"/>
  <c r="K35" i="69"/>
  <c r="J35" i="69"/>
  <c r="I35" i="69"/>
  <c r="H35" i="69"/>
  <c r="G35" i="69"/>
  <c r="F35" i="69"/>
  <c r="E35" i="69"/>
  <c r="D35" i="69"/>
  <c r="C35" i="69"/>
  <c r="N34" i="69"/>
  <c r="M34" i="69"/>
  <c r="L34" i="69"/>
  <c r="K34" i="69"/>
  <c r="J34" i="69"/>
  <c r="I34" i="69"/>
  <c r="H34" i="69"/>
  <c r="G34" i="69"/>
  <c r="F34" i="69"/>
  <c r="E34" i="69"/>
  <c r="D34" i="69"/>
  <c r="C34" i="69"/>
  <c r="N33" i="69"/>
  <c r="M33" i="69"/>
  <c r="L33" i="69"/>
  <c r="K33" i="69"/>
  <c r="J33" i="69"/>
  <c r="I33" i="69"/>
  <c r="H33" i="69"/>
  <c r="G33" i="69"/>
  <c r="F33" i="69"/>
  <c r="E33" i="69"/>
  <c r="D33" i="69"/>
  <c r="C33" i="69"/>
  <c r="N32" i="69"/>
  <c r="M32" i="69"/>
  <c r="L32" i="69"/>
  <c r="K32" i="69"/>
  <c r="J32" i="69"/>
  <c r="I32" i="69"/>
  <c r="H32" i="69"/>
  <c r="G32" i="69"/>
  <c r="F32" i="69"/>
  <c r="E32" i="69"/>
  <c r="D32" i="69"/>
  <c r="C32" i="69"/>
  <c r="A32" i="69"/>
  <c r="N31" i="69"/>
  <c r="M31" i="69"/>
  <c r="L31" i="69"/>
  <c r="K31" i="69"/>
  <c r="J31" i="69"/>
  <c r="I31" i="69"/>
  <c r="H31" i="69"/>
  <c r="G31" i="69"/>
  <c r="F31" i="69"/>
  <c r="E31" i="69"/>
  <c r="D31" i="69"/>
  <c r="C31" i="69"/>
  <c r="D30" i="69"/>
  <c r="E30" i="69" s="1"/>
  <c r="F30" i="69" s="1"/>
  <c r="G30" i="69" s="1"/>
  <c r="H30" i="69" s="1"/>
  <c r="I30" i="69" s="1"/>
  <c r="J30" i="69" s="1"/>
  <c r="K30" i="69" s="1"/>
  <c r="L30" i="69" s="1"/>
  <c r="M30" i="69" s="1"/>
  <c r="N30" i="69" s="1"/>
  <c r="C30" i="69"/>
  <c r="N17" i="69"/>
  <c r="M17" i="69"/>
  <c r="L17" i="69"/>
  <c r="K17" i="69"/>
  <c r="J17" i="69"/>
  <c r="I17" i="69"/>
  <c r="H17" i="69"/>
  <c r="G17" i="69"/>
  <c r="F17" i="69"/>
  <c r="E17" i="69"/>
  <c r="D17" i="69"/>
  <c r="C17" i="69"/>
  <c r="N16" i="69"/>
  <c r="M16" i="69"/>
  <c r="L16" i="69"/>
  <c r="K16" i="69"/>
  <c r="J16" i="69"/>
  <c r="I16" i="69"/>
  <c r="H16" i="69"/>
  <c r="G16" i="69"/>
  <c r="F16" i="69"/>
  <c r="E16" i="69"/>
  <c r="D16" i="69"/>
  <c r="C16" i="69"/>
  <c r="N15" i="69"/>
  <c r="M15" i="69"/>
  <c r="L15" i="69"/>
  <c r="K15" i="69"/>
  <c r="J15" i="69"/>
  <c r="I15" i="69"/>
  <c r="H15" i="69"/>
  <c r="G15" i="69"/>
  <c r="F15" i="69"/>
  <c r="E15" i="69"/>
  <c r="D15" i="69"/>
  <c r="C15" i="69"/>
  <c r="N14" i="69"/>
  <c r="M14" i="69"/>
  <c r="L14" i="69"/>
  <c r="K14" i="69"/>
  <c r="J14" i="69"/>
  <c r="I14" i="69"/>
  <c r="H14" i="69"/>
  <c r="G14" i="69"/>
  <c r="F14" i="69"/>
  <c r="E14" i="69"/>
  <c r="D14" i="69"/>
  <c r="C14" i="69"/>
  <c r="N13" i="69"/>
  <c r="M13" i="69"/>
  <c r="L13" i="69"/>
  <c r="K13" i="69"/>
  <c r="J13" i="69"/>
  <c r="I13" i="69"/>
  <c r="H13" i="69"/>
  <c r="G13" i="69"/>
  <c r="F13" i="69"/>
  <c r="E13" i="69"/>
  <c r="D13" i="69"/>
  <c r="C13" i="69"/>
  <c r="N12" i="69"/>
  <c r="M12" i="69"/>
  <c r="L12" i="69"/>
  <c r="K12" i="69"/>
  <c r="J12" i="69"/>
  <c r="I12" i="69"/>
  <c r="H12" i="69"/>
  <c r="G12" i="69"/>
  <c r="F12" i="69"/>
  <c r="E12" i="69"/>
  <c r="D12" i="69"/>
  <c r="C12" i="69"/>
  <c r="N11" i="69"/>
  <c r="M11" i="69"/>
  <c r="L11" i="69"/>
  <c r="K11" i="69"/>
  <c r="J11" i="69"/>
  <c r="I11" i="69"/>
  <c r="H11" i="69"/>
  <c r="G11" i="69"/>
  <c r="F11" i="69"/>
  <c r="E11" i="69"/>
  <c r="D11" i="69"/>
  <c r="N10" i="69"/>
  <c r="M10" i="69"/>
  <c r="L10" i="69"/>
  <c r="K10" i="69"/>
  <c r="J10" i="69"/>
  <c r="I10" i="69"/>
  <c r="H10" i="69"/>
  <c r="G10" i="69"/>
  <c r="F10" i="69"/>
  <c r="E10" i="69"/>
  <c r="D10" i="69"/>
  <c r="C10" i="69"/>
  <c r="C11" i="69" s="1"/>
  <c r="N9" i="69"/>
  <c r="M9" i="69"/>
  <c r="L9" i="69"/>
  <c r="K9" i="69"/>
  <c r="J9" i="69"/>
  <c r="I9" i="69"/>
  <c r="H9" i="69"/>
  <c r="G9" i="69"/>
  <c r="F9" i="69"/>
  <c r="E9" i="69"/>
  <c r="D9" i="69"/>
  <c r="C9" i="69"/>
  <c r="N8" i="69"/>
  <c r="M8" i="69"/>
  <c r="L8" i="69"/>
  <c r="K8" i="69"/>
  <c r="J8" i="69"/>
  <c r="I8" i="69"/>
  <c r="H8" i="69"/>
  <c r="G8" i="69"/>
  <c r="F8" i="69"/>
  <c r="E8" i="69"/>
  <c r="D8" i="69"/>
  <c r="C8" i="69"/>
  <c r="N7" i="69"/>
  <c r="M7" i="69"/>
  <c r="L7" i="69"/>
  <c r="K7" i="69"/>
  <c r="J7" i="69"/>
  <c r="I7" i="69"/>
  <c r="H7" i="69"/>
  <c r="G7" i="69"/>
  <c r="F7" i="69"/>
  <c r="E7" i="69"/>
  <c r="D7" i="69"/>
  <c r="C7" i="69"/>
  <c r="A7" i="69"/>
  <c r="E6" i="69"/>
  <c r="F6" i="69" s="1"/>
  <c r="G6" i="69" s="1"/>
  <c r="H6" i="69" s="1"/>
  <c r="I6" i="69" s="1"/>
  <c r="J6" i="69" s="1"/>
  <c r="K6" i="69" s="1"/>
  <c r="L6" i="69" s="1"/>
  <c r="M6" i="69" s="1"/>
  <c r="N6" i="69" s="1"/>
  <c r="D6" i="69"/>
  <c r="C6" i="69"/>
  <c r="A1" i="69"/>
  <c r="N298" i="65"/>
  <c r="M298" i="65"/>
  <c r="L298" i="65"/>
  <c r="K298" i="65"/>
  <c r="J298" i="65"/>
  <c r="I298" i="65"/>
  <c r="H298" i="65"/>
  <c r="G298" i="65"/>
  <c r="F298" i="65"/>
  <c r="E298" i="65"/>
  <c r="D298" i="65"/>
  <c r="N297" i="65"/>
  <c r="M297" i="65"/>
  <c r="L297" i="65"/>
  <c r="K297" i="65"/>
  <c r="J297" i="65"/>
  <c r="I297" i="65"/>
  <c r="H297" i="65"/>
  <c r="G297" i="65"/>
  <c r="F297" i="65"/>
  <c r="E297" i="65"/>
  <c r="D297" i="65"/>
  <c r="C297" i="65"/>
  <c r="C298" i="65" s="1"/>
  <c r="N296" i="65"/>
  <c r="M296" i="65"/>
  <c r="L296" i="65"/>
  <c r="K296" i="65"/>
  <c r="J296" i="65"/>
  <c r="I296" i="65"/>
  <c r="H296" i="65"/>
  <c r="G296" i="65"/>
  <c r="F296" i="65"/>
  <c r="E296" i="65"/>
  <c r="D296" i="65"/>
  <c r="N295" i="65"/>
  <c r="M295" i="65"/>
  <c r="L295" i="65"/>
  <c r="K295" i="65"/>
  <c r="J295" i="65"/>
  <c r="I295" i="65"/>
  <c r="H295" i="65"/>
  <c r="G295" i="65"/>
  <c r="F295" i="65"/>
  <c r="E295" i="65"/>
  <c r="D295" i="65"/>
  <c r="C295" i="65"/>
  <c r="C296" i="65" s="1"/>
  <c r="N294" i="65"/>
  <c r="M294" i="65"/>
  <c r="L294" i="65"/>
  <c r="K294" i="65"/>
  <c r="J294" i="65"/>
  <c r="I294" i="65"/>
  <c r="H294" i="65"/>
  <c r="G294" i="65"/>
  <c r="F294" i="65"/>
  <c r="E294" i="65"/>
  <c r="D294" i="65"/>
  <c r="N293" i="65"/>
  <c r="M293" i="65"/>
  <c r="L293" i="65"/>
  <c r="K293" i="65"/>
  <c r="J293" i="65"/>
  <c r="I293" i="65"/>
  <c r="H293" i="65"/>
  <c r="G293" i="65"/>
  <c r="F293" i="65"/>
  <c r="E293" i="65"/>
  <c r="D293" i="65"/>
  <c r="C293" i="65"/>
  <c r="C294" i="65" s="1"/>
  <c r="A293" i="65"/>
  <c r="N292" i="65"/>
  <c r="M292" i="65"/>
  <c r="L292" i="65"/>
  <c r="K292" i="65"/>
  <c r="J292" i="65"/>
  <c r="I292" i="65"/>
  <c r="H292" i="65"/>
  <c r="G292" i="65"/>
  <c r="F292" i="65"/>
  <c r="E292" i="65"/>
  <c r="D292" i="65"/>
  <c r="C292" i="65"/>
  <c r="D291" i="65"/>
  <c r="E291" i="65" s="1"/>
  <c r="F291" i="65" s="1"/>
  <c r="G291" i="65" s="1"/>
  <c r="H291" i="65" s="1"/>
  <c r="I291" i="65" s="1"/>
  <c r="J291" i="65" s="1"/>
  <c r="K291" i="65" s="1"/>
  <c r="L291" i="65" s="1"/>
  <c r="M291" i="65" s="1"/>
  <c r="N291" i="65" s="1"/>
  <c r="C291" i="65"/>
  <c r="N268" i="65"/>
  <c r="M268" i="65"/>
  <c r="L268" i="65"/>
  <c r="K268" i="65"/>
  <c r="J268" i="65"/>
  <c r="I268" i="65"/>
  <c r="H268" i="65"/>
  <c r="F268" i="65"/>
  <c r="E268" i="65"/>
  <c r="D268" i="65"/>
  <c r="N267" i="65"/>
  <c r="M267" i="65"/>
  <c r="L267" i="65"/>
  <c r="K267" i="65"/>
  <c r="J267" i="65"/>
  <c r="I267" i="65"/>
  <c r="H267" i="65"/>
  <c r="G267" i="65"/>
  <c r="G268" i="65" s="1"/>
  <c r="F267" i="65"/>
  <c r="E267" i="65"/>
  <c r="D267" i="65"/>
  <c r="C267" i="65"/>
  <c r="C268" i="65" s="1"/>
  <c r="N266" i="65"/>
  <c r="M266" i="65"/>
  <c r="L266" i="65"/>
  <c r="K266" i="65"/>
  <c r="J266" i="65"/>
  <c r="I266" i="65"/>
  <c r="H266" i="65"/>
  <c r="F266" i="65"/>
  <c r="E266" i="65"/>
  <c r="D266" i="65"/>
  <c r="N265" i="65"/>
  <c r="M265" i="65"/>
  <c r="L265" i="65"/>
  <c r="K265" i="65"/>
  <c r="J265" i="65"/>
  <c r="I265" i="65"/>
  <c r="H265" i="65"/>
  <c r="G265" i="65"/>
  <c r="G266" i="65" s="1"/>
  <c r="F265" i="65"/>
  <c r="E265" i="65"/>
  <c r="D265" i="65"/>
  <c r="C265" i="65"/>
  <c r="C266" i="65" s="1"/>
  <c r="N264" i="65"/>
  <c r="M264" i="65"/>
  <c r="L264" i="65"/>
  <c r="K264" i="65"/>
  <c r="J264" i="65"/>
  <c r="I264" i="65"/>
  <c r="H264" i="65"/>
  <c r="F264" i="65"/>
  <c r="E264" i="65"/>
  <c r="D264" i="65"/>
  <c r="N263" i="65"/>
  <c r="M263" i="65"/>
  <c r="L263" i="65"/>
  <c r="K263" i="65"/>
  <c r="J263" i="65"/>
  <c r="I263" i="65"/>
  <c r="H263" i="65"/>
  <c r="G263" i="65"/>
  <c r="G264" i="65" s="1"/>
  <c r="F263" i="65"/>
  <c r="E263" i="65"/>
  <c r="D263" i="65"/>
  <c r="C263" i="65"/>
  <c r="C264" i="65" s="1"/>
  <c r="N262" i="65"/>
  <c r="M262" i="65"/>
  <c r="L262" i="65"/>
  <c r="K262" i="65"/>
  <c r="J262" i="65"/>
  <c r="I262" i="65"/>
  <c r="H262" i="65"/>
  <c r="F262" i="65"/>
  <c r="E262" i="65"/>
  <c r="D262" i="65"/>
  <c r="N261" i="65"/>
  <c r="M261" i="65"/>
  <c r="L261" i="65"/>
  <c r="K261" i="65"/>
  <c r="J261" i="65"/>
  <c r="I261" i="65"/>
  <c r="H261" i="65"/>
  <c r="G261" i="65"/>
  <c r="G262" i="65" s="1"/>
  <c r="F261" i="65"/>
  <c r="E261" i="65"/>
  <c r="D261" i="65"/>
  <c r="C261" i="65"/>
  <c r="C262" i="65" s="1"/>
  <c r="N260" i="65"/>
  <c r="M260" i="65"/>
  <c r="L260" i="65"/>
  <c r="K260" i="65"/>
  <c r="J260" i="65"/>
  <c r="I260" i="65"/>
  <c r="H260" i="65"/>
  <c r="F260" i="65"/>
  <c r="E260" i="65"/>
  <c r="D260" i="65"/>
  <c r="N259" i="65"/>
  <c r="M259" i="65"/>
  <c r="L259" i="65"/>
  <c r="K259" i="65"/>
  <c r="J259" i="65"/>
  <c r="I259" i="65"/>
  <c r="H259" i="65"/>
  <c r="G259" i="65"/>
  <c r="G260" i="65" s="1"/>
  <c r="F259" i="65"/>
  <c r="E259" i="65"/>
  <c r="D259" i="65"/>
  <c r="C259" i="65"/>
  <c r="C260" i="65" s="1"/>
  <c r="N258" i="65"/>
  <c r="M258" i="65"/>
  <c r="L258" i="65"/>
  <c r="K258" i="65"/>
  <c r="J258" i="65"/>
  <c r="I258" i="65"/>
  <c r="H258" i="65"/>
  <c r="F258" i="65"/>
  <c r="E258" i="65"/>
  <c r="D258" i="65"/>
  <c r="N257" i="65"/>
  <c r="M257" i="65"/>
  <c r="L257" i="65"/>
  <c r="K257" i="65"/>
  <c r="J257" i="65"/>
  <c r="I257" i="65"/>
  <c r="H257" i="65"/>
  <c r="G257" i="65"/>
  <c r="G258" i="65" s="1"/>
  <c r="F257" i="65"/>
  <c r="E257" i="65"/>
  <c r="D257" i="65"/>
  <c r="C257" i="65"/>
  <c r="C258" i="65" s="1"/>
  <c r="N256" i="65"/>
  <c r="M256" i="65"/>
  <c r="L256" i="65"/>
  <c r="K256" i="65"/>
  <c r="J256" i="65"/>
  <c r="I256" i="65"/>
  <c r="H256" i="65"/>
  <c r="F256" i="65"/>
  <c r="E256" i="65"/>
  <c r="D256" i="65"/>
  <c r="N255" i="65"/>
  <c r="M255" i="65"/>
  <c r="L255" i="65"/>
  <c r="K255" i="65"/>
  <c r="J255" i="65"/>
  <c r="I255" i="65"/>
  <c r="H255" i="65"/>
  <c r="G255" i="65"/>
  <c r="G256" i="65" s="1"/>
  <c r="F255" i="65"/>
  <c r="E255" i="65"/>
  <c r="D255" i="65"/>
  <c r="C255" i="65"/>
  <c r="C256" i="65" s="1"/>
  <c r="A255" i="65"/>
  <c r="N254" i="65"/>
  <c r="M254" i="65"/>
  <c r="L254" i="65"/>
  <c r="K254" i="65"/>
  <c r="J254" i="65"/>
  <c r="I254" i="65"/>
  <c r="H254" i="65"/>
  <c r="G254" i="65"/>
  <c r="F254" i="65"/>
  <c r="E254" i="65"/>
  <c r="D254" i="65"/>
  <c r="C254" i="65"/>
  <c r="E253" i="65"/>
  <c r="F253" i="65" s="1"/>
  <c r="G253" i="65" s="1"/>
  <c r="H253" i="65" s="1"/>
  <c r="I253" i="65" s="1"/>
  <c r="J253" i="65" s="1"/>
  <c r="K253" i="65" s="1"/>
  <c r="L253" i="65" s="1"/>
  <c r="M253" i="65" s="1"/>
  <c r="N253" i="65" s="1"/>
  <c r="D253" i="65"/>
  <c r="C253" i="65"/>
  <c r="N229" i="65"/>
  <c r="M229" i="65"/>
  <c r="L229" i="65"/>
  <c r="K229" i="65"/>
  <c r="J229" i="65"/>
  <c r="I229" i="65"/>
  <c r="H229" i="65"/>
  <c r="G229" i="65"/>
  <c r="F229" i="65"/>
  <c r="E229" i="65"/>
  <c r="D229" i="65"/>
  <c r="C229" i="65"/>
  <c r="N228" i="65"/>
  <c r="M228" i="65"/>
  <c r="L228" i="65"/>
  <c r="K228" i="65"/>
  <c r="J228" i="65"/>
  <c r="I228" i="65"/>
  <c r="H228" i="65"/>
  <c r="G228" i="65"/>
  <c r="F228" i="65"/>
  <c r="E228" i="65"/>
  <c r="D228" i="65"/>
  <c r="C228" i="65"/>
  <c r="N227" i="65"/>
  <c r="M227" i="65"/>
  <c r="L227" i="65"/>
  <c r="K227" i="65"/>
  <c r="J227" i="65"/>
  <c r="I227" i="65"/>
  <c r="H227" i="65"/>
  <c r="G227" i="65"/>
  <c r="F227" i="65"/>
  <c r="E227" i="65"/>
  <c r="D227" i="65"/>
  <c r="C227" i="65"/>
  <c r="N226" i="65"/>
  <c r="M226" i="65"/>
  <c r="L226" i="65"/>
  <c r="K226" i="65"/>
  <c r="J226" i="65"/>
  <c r="I226" i="65"/>
  <c r="H226" i="65"/>
  <c r="G226" i="65"/>
  <c r="F226" i="65"/>
  <c r="E226" i="65"/>
  <c r="D226" i="65"/>
  <c r="C226" i="65"/>
  <c r="N225" i="65"/>
  <c r="M225" i="65"/>
  <c r="L225" i="65"/>
  <c r="K225" i="65"/>
  <c r="J225" i="65"/>
  <c r="I225" i="65"/>
  <c r="H225" i="65"/>
  <c r="G225" i="65"/>
  <c r="F225" i="65"/>
  <c r="E225" i="65"/>
  <c r="D225" i="65"/>
  <c r="C225" i="65"/>
  <c r="N224" i="65"/>
  <c r="M224" i="65"/>
  <c r="L224" i="65"/>
  <c r="K224" i="65"/>
  <c r="J224" i="65"/>
  <c r="I224" i="65"/>
  <c r="H224" i="65"/>
  <c r="G224" i="65"/>
  <c r="F224" i="65"/>
  <c r="E224" i="65"/>
  <c r="D224" i="65"/>
  <c r="C224" i="65"/>
  <c r="N223" i="65"/>
  <c r="M223" i="65"/>
  <c r="L223" i="65"/>
  <c r="K223" i="65"/>
  <c r="J223" i="65"/>
  <c r="I223" i="65"/>
  <c r="H223" i="65"/>
  <c r="G223" i="65"/>
  <c r="F223" i="65"/>
  <c r="E223" i="65"/>
  <c r="D223" i="65"/>
  <c r="C223" i="65"/>
  <c r="N222" i="65"/>
  <c r="M222" i="65"/>
  <c r="L222" i="65"/>
  <c r="K222" i="65"/>
  <c r="J222" i="65"/>
  <c r="I222" i="65"/>
  <c r="H222" i="65"/>
  <c r="G222" i="65"/>
  <c r="F222" i="65"/>
  <c r="E222" i="65"/>
  <c r="D222" i="65"/>
  <c r="C222" i="65"/>
  <c r="N221" i="65"/>
  <c r="M221" i="65"/>
  <c r="L221" i="65"/>
  <c r="K221" i="65"/>
  <c r="J221" i="65"/>
  <c r="I221" i="65"/>
  <c r="H221" i="65"/>
  <c r="G221" i="65"/>
  <c r="F221" i="65"/>
  <c r="E221" i="65"/>
  <c r="D221" i="65"/>
  <c r="C221" i="65"/>
  <c r="N220" i="65"/>
  <c r="M220" i="65"/>
  <c r="L220" i="65"/>
  <c r="K220" i="65"/>
  <c r="J220" i="65"/>
  <c r="I220" i="65"/>
  <c r="H220" i="65"/>
  <c r="G220" i="65"/>
  <c r="F220" i="65"/>
  <c r="E220" i="65"/>
  <c r="D220" i="65"/>
  <c r="C220" i="65"/>
  <c r="A220" i="65"/>
  <c r="N219" i="65"/>
  <c r="M219" i="65"/>
  <c r="L219" i="65"/>
  <c r="K219" i="65"/>
  <c r="J219" i="65"/>
  <c r="I219" i="65"/>
  <c r="H219" i="65"/>
  <c r="G219" i="65"/>
  <c r="F219" i="65"/>
  <c r="E219" i="65"/>
  <c r="D219" i="65"/>
  <c r="C219" i="65"/>
  <c r="F218" i="65"/>
  <c r="G218" i="65" s="1"/>
  <c r="H218" i="65" s="1"/>
  <c r="I218" i="65" s="1"/>
  <c r="J218" i="65" s="1"/>
  <c r="K218" i="65" s="1"/>
  <c r="L218" i="65" s="1"/>
  <c r="M218" i="65" s="1"/>
  <c r="N218" i="65" s="1"/>
  <c r="E218" i="65"/>
  <c r="D218" i="65"/>
  <c r="C218" i="65"/>
  <c r="N195" i="65"/>
  <c r="M195" i="65"/>
  <c r="L195" i="65"/>
  <c r="K195" i="65"/>
  <c r="J195" i="65"/>
  <c r="I195" i="65"/>
  <c r="H195" i="65"/>
  <c r="G195" i="65"/>
  <c r="F195" i="65"/>
  <c r="E195" i="65"/>
  <c r="D195" i="65"/>
  <c r="C195" i="65"/>
  <c r="N194" i="65"/>
  <c r="M194" i="65"/>
  <c r="L194" i="65"/>
  <c r="K194" i="65"/>
  <c r="J194" i="65"/>
  <c r="I194" i="65"/>
  <c r="H194" i="65"/>
  <c r="G194" i="65"/>
  <c r="F194" i="65"/>
  <c r="E194" i="65"/>
  <c r="D194" i="65"/>
  <c r="C194" i="65"/>
  <c r="N193" i="65"/>
  <c r="M193" i="65"/>
  <c r="L193" i="65"/>
  <c r="K193" i="65"/>
  <c r="J193" i="65"/>
  <c r="I193" i="65"/>
  <c r="H193" i="65"/>
  <c r="G193" i="65"/>
  <c r="F193" i="65"/>
  <c r="E193" i="65"/>
  <c r="D193" i="65"/>
  <c r="C193" i="65"/>
  <c r="N192" i="65"/>
  <c r="M192" i="65"/>
  <c r="L192" i="65"/>
  <c r="K192" i="65"/>
  <c r="J192" i="65"/>
  <c r="I192" i="65"/>
  <c r="H192" i="65"/>
  <c r="G192" i="65"/>
  <c r="F192" i="65"/>
  <c r="E192" i="65"/>
  <c r="D192" i="65"/>
  <c r="C192" i="65"/>
  <c r="N191" i="65"/>
  <c r="M191" i="65"/>
  <c r="L191" i="65"/>
  <c r="K191" i="65"/>
  <c r="J191" i="65"/>
  <c r="I191" i="65"/>
  <c r="H191" i="65"/>
  <c r="G191" i="65"/>
  <c r="F191" i="65"/>
  <c r="E191" i="65"/>
  <c r="D191" i="65"/>
  <c r="C191" i="65"/>
  <c r="N190" i="65"/>
  <c r="M190" i="65"/>
  <c r="L190" i="65"/>
  <c r="K190" i="65"/>
  <c r="J190" i="65"/>
  <c r="I190" i="65"/>
  <c r="H190" i="65"/>
  <c r="G190" i="65"/>
  <c r="F190" i="65"/>
  <c r="E190" i="65"/>
  <c r="D190" i="65"/>
  <c r="C190" i="65"/>
  <c r="N189" i="65"/>
  <c r="M189" i="65"/>
  <c r="L189" i="65"/>
  <c r="K189" i="65"/>
  <c r="J189" i="65"/>
  <c r="I189" i="65"/>
  <c r="H189" i="65"/>
  <c r="G189" i="65"/>
  <c r="F189" i="65"/>
  <c r="E189" i="65"/>
  <c r="D189" i="65"/>
  <c r="C189" i="65"/>
  <c r="N188" i="65"/>
  <c r="M188" i="65"/>
  <c r="L188" i="65"/>
  <c r="K188" i="65"/>
  <c r="J188" i="65"/>
  <c r="I188" i="65"/>
  <c r="H188" i="65"/>
  <c r="G188" i="65"/>
  <c r="F188" i="65"/>
  <c r="E188" i="65"/>
  <c r="D188" i="65"/>
  <c r="C188" i="65"/>
  <c r="N187" i="65"/>
  <c r="M187" i="65"/>
  <c r="L187" i="65"/>
  <c r="K187" i="65"/>
  <c r="J187" i="65"/>
  <c r="I187" i="65"/>
  <c r="H187" i="65"/>
  <c r="G187" i="65"/>
  <c r="F187" i="65"/>
  <c r="E187" i="65"/>
  <c r="D187" i="65"/>
  <c r="C187" i="65"/>
  <c r="N186" i="65"/>
  <c r="M186" i="65"/>
  <c r="L186" i="65"/>
  <c r="K186" i="65"/>
  <c r="J186" i="65"/>
  <c r="I186" i="65"/>
  <c r="H186" i="65"/>
  <c r="G186" i="65"/>
  <c r="F186" i="65"/>
  <c r="E186" i="65"/>
  <c r="D186" i="65"/>
  <c r="C186" i="65"/>
  <c r="N185" i="65"/>
  <c r="M185" i="65"/>
  <c r="L185" i="65"/>
  <c r="K185" i="65"/>
  <c r="J185" i="65"/>
  <c r="I185" i="65"/>
  <c r="H185" i="65"/>
  <c r="G185" i="65"/>
  <c r="F185" i="65"/>
  <c r="E185" i="65"/>
  <c r="D185" i="65"/>
  <c r="C185" i="65"/>
  <c r="N184" i="65"/>
  <c r="M184" i="65"/>
  <c r="L184" i="65"/>
  <c r="K184" i="65"/>
  <c r="J184" i="65"/>
  <c r="I184" i="65"/>
  <c r="H184" i="65"/>
  <c r="G184" i="65"/>
  <c r="F184" i="65"/>
  <c r="E184" i="65"/>
  <c r="D184" i="65"/>
  <c r="C184" i="65"/>
  <c r="N183" i="65"/>
  <c r="M183" i="65"/>
  <c r="L183" i="65"/>
  <c r="K183" i="65"/>
  <c r="J183" i="65"/>
  <c r="I183" i="65"/>
  <c r="H183" i="65"/>
  <c r="G183" i="65"/>
  <c r="F183" i="65"/>
  <c r="E183" i="65"/>
  <c r="D183" i="65"/>
  <c r="C183" i="65"/>
  <c r="N182" i="65"/>
  <c r="M182" i="65"/>
  <c r="L182" i="65"/>
  <c r="K182" i="65"/>
  <c r="J182" i="65"/>
  <c r="I182" i="65"/>
  <c r="H182" i="65"/>
  <c r="G182" i="65"/>
  <c r="F182" i="65"/>
  <c r="E182" i="65"/>
  <c r="D182" i="65"/>
  <c r="C182" i="65"/>
  <c r="N181" i="65"/>
  <c r="M181" i="65"/>
  <c r="L181" i="65"/>
  <c r="K181" i="65"/>
  <c r="J181" i="65"/>
  <c r="I181" i="65"/>
  <c r="H181" i="65"/>
  <c r="G181" i="65"/>
  <c r="F181" i="65"/>
  <c r="E181" i="65"/>
  <c r="D181" i="65"/>
  <c r="C181" i="65"/>
  <c r="N180" i="65"/>
  <c r="M180" i="65"/>
  <c r="L180" i="65"/>
  <c r="K180" i="65"/>
  <c r="J180" i="65"/>
  <c r="I180" i="65"/>
  <c r="H180" i="65"/>
  <c r="G180" i="65"/>
  <c r="F180" i="65"/>
  <c r="E180" i="65"/>
  <c r="D180" i="65"/>
  <c r="C180" i="65"/>
  <c r="N179" i="65"/>
  <c r="M179" i="65"/>
  <c r="L179" i="65"/>
  <c r="K179" i="65"/>
  <c r="J179" i="65"/>
  <c r="I179" i="65"/>
  <c r="H179" i="65"/>
  <c r="G179" i="65"/>
  <c r="F179" i="65"/>
  <c r="E179" i="65"/>
  <c r="D179" i="65"/>
  <c r="C179" i="65"/>
  <c r="N178" i="65"/>
  <c r="M178" i="65"/>
  <c r="L178" i="65"/>
  <c r="K178" i="65"/>
  <c r="J178" i="65"/>
  <c r="I178" i="65"/>
  <c r="H178" i="65"/>
  <c r="G178" i="65"/>
  <c r="F178" i="65"/>
  <c r="E178" i="65"/>
  <c r="D178" i="65"/>
  <c r="C178" i="65"/>
  <c r="N177" i="65"/>
  <c r="M177" i="65"/>
  <c r="L177" i="65"/>
  <c r="K177" i="65"/>
  <c r="J177" i="65"/>
  <c r="I177" i="65"/>
  <c r="H177" i="65"/>
  <c r="G177" i="65"/>
  <c r="F177" i="65"/>
  <c r="E177" i="65"/>
  <c r="D177" i="65"/>
  <c r="C177" i="65"/>
  <c r="N176" i="65"/>
  <c r="M176" i="65"/>
  <c r="L176" i="65"/>
  <c r="K176" i="65"/>
  <c r="J176" i="65"/>
  <c r="I176" i="65"/>
  <c r="H176" i="65"/>
  <c r="G176" i="65"/>
  <c r="F176" i="65"/>
  <c r="E176" i="65"/>
  <c r="D176" i="65"/>
  <c r="C176" i="65"/>
  <c r="N175" i="65"/>
  <c r="M175" i="65"/>
  <c r="L175" i="65"/>
  <c r="K175" i="65"/>
  <c r="J175" i="65"/>
  <c r="I175" i="65"/>
  <c r="H175" i="65"/>
  <c r="G175" i="65"/>
  <c r="F175" i="65"/>
  <c r="E175" i="65"/>
  <c r="D175" i="65"/>
  <c r="C175" i="65"/>
  <c r="N174" i="65"/>
  <c r="M174" i="65"/>
  <c r="L174" i="65"/>
  <c r="K174" i="65"/>
  <c r="J174" i="65"/>
  <c r="I174" i="65"/>
  <c r="H174" i="65"/>
  <c r="G174" i="65"/>
  <c r="F174" i="65"/>
  <c r="E174" i="65"/>
  <c r="D174" i="65"/>
  <c r="C174" i="65"/>
  <c r="N173" i="65"/>
  <c r="M173" i="65"/>
  <c r="L173" i="65"/>
  <c r="K173" i="65"/>
  <c r="J173" i="65"/>
  <c r="I173" i="65"/>
  <c r="H173" i="65"/>
  <c r="G173" i="65"/>
  <c r="F173" i="65"/>
  <c r="E173" i="65"/>
  <c r="D173" i="65"/>
  <c r="C173" i="65"/>
  <c r="N172" i="65"/>
  <c r="M172" i="65"/>
  <c r="L172" i="65"/>
  <c r="K172" i="65"/>
  <c r="J172" i="65"/>
  <c r="I172" i="65"/>
  <c r="H172" i="65"/>
  <c r="G172" i="65"/>
  <c r="F172" i="65"/>
  <c r="E172" i="65"/>
  <c r="D172" i="65"/>
  <c r="C172" i="65"/>
  <c r="A172" i="65"/>
  <c r="N171" i="65"/>
  <c r="M171" i="65"/>
  <c r="L171" i="65"/>
  <c r="K171" i="65"/>
  <c r="J171" i="65"/>
  <c r="I171" i="65"/>
  <c r="H171" i="65"/>
  <c r="G171" i="65"/>
  <c r="F171" i="65"/>
  <c r="E171" i="65"/>
  <c r="D171" i="65"/>
  <c r="C171" i="65"/>
  <c r="C170" i="65"/>
  <c r="D170" i="65" s="1"/>
  <c r="E170" i="65" s="1"/>
  <c r="F170" i="65" s="1"/>
  <c r="G170" i="65" s="1"/>
  <c r="H170" i="65" s="1"/>
  <c r="I170" i="65" s="1"/>
  <c r="J170" i="65" s="1"/>
  <c r="K170" i="65" s="1"/>
  <c r="L170" i="65" s="1"/>
  <c r="M170" i="65" s="1"/>
  <c r="N170" i="65" s="1"/>
  <c r="N146" i="65"/>
  <c r="M146" i="65"/>
  <c r="L146" i="65"/>
  <c r="K146" i="65"/>
  <c r="J146" i="65"/>
  <c r="I146" i="65"/>
  <c r="H146" i="65"/>
  <c r="G146" i="65"/>
  <c r="F146" i="65"/>
  <c r="E146" i="65"/>
  <c r="D146" i="65"/>
  <c r="C146" i="65"/>
  <c r="N145" i="65"/>
  <c r="M145" i="65"/>
  <c r="L145" i="65"/>
  <c r="K145" i="65"/>
  <c r="J145" i="65"/>
  <c r="I145" i="65"/>
  <c r="H145" i="65"/>
  <c r="G145" i="65"/>
  <c r="F145" i="65"/>
  <c r="E145" i="65"/>
  <c r="D145" i="65"/>
  <c r="C145" i="65"/>
  <c r="N144" i="65"/>
  <c r="M144" i="65"/>
  <c r="L144" i="65"/>
  <c r="K144" i="65"/>
  <c r="J144" i="65"/>
  <c r="I144" i="65"/>
  <c r="H144" i="65"/>
  <c r="G144" i="65"/>
  <c r="F144" i="65"/>
  <c r="E144" i="65"/>
  <c r="D144" i="65"/>
  <c r="C144" i="65"/>
  <c r="N143" i="65"/>
  <c r="M143" i="65"/>
  <c r="L143" i="65"/>
  <c r="K143" i="65"/>
  <c r="J143" i="65"/>
  <c r="I143" i="65"/>
  <c r="H143" i="65"/>
  <c r="G143" i="65"/>
  <c r="F143" i="65"/>
  <c r="E143" i="65"/>
  <c r="D143" i="65"/>
  <c r="C143" i="65"/>
  <c r="N142" i="65"/>
  <c r="M142" i="65"/>
  <c r="L142" i="65"/>
  <c r="K142" i="65"/>
  <c r="J142" i="65"/>
  <c r="I142" i="65"/>
  <c r="H142" i="65"/>
  <c r="G142" i="65"/>
  <c r="F142" i="65"/>
  <c r="E142" i="65"/>
  <c r="D142" i="65"/>
  <c r="C142" i="65"/>
  <c r="N141" i="65"/>
  <c r="M141" i="65"/>
  <c r="L141" i="65"/>
  <c r="K141" i="65"/>
  <c r="J141" i="65"/>
  <c r="I141" i="65"/>
  <c r="H141" i="65"/>
  <c r="G141" i="65"/>
  <c r="F141" i="65"/>
  <c r="E141" i="65"/>
  <c r="D141" i="65"/>
  <c r="C141" i="65"/>
  <c r="N140" i="65"/>
  <c r="M140" i="65"/>
  <c r="L140" i="65"/>
  <c r="K140" i="65"/>
  <c r="J140" i="65"/>
  <c r="I140" i="65"/>
  <c r="H140" i="65"/>
  <c r="G140" i="65"/>
  <c r="F140" i="65"/>
  <c r="E140" i="65"/>
  <c r="D140" i="65"/>
  <c r="C140" i="65"/>
  <c r="N139" i="65"/>
  <c r="M139" i="65"/>
  <c r="L139" i="65"/>
  <c r="K139" i="65"/>
  <c r="J139" i="65"/>
  <c r="I139" i="65"/>
  <c r="H139" i="65"/>
  <c r="G139" i="65"/>
  <c r="F139" i="65"/>
  <c r="E139" i="65"/>
  <c r="D139" i="65"/>
  <c r="C139" i="65"/>
  <c r="N138" i="65"/>
  <c r="M138" i="65"/>
  <c r="L138" i="65"/>
  <c r="K138" i="65"/>
  <c r="J138" i="65"/>
  <c r="I138" i="65"/>
  <c r="H138" i="65"/>
  <c r="G138" i="65"/>
  <c r="F138" i="65"/>
  <c r="E138" i="65"/>
  <c r="D138" i="65"/>
  <c r="C138" i="65"/>
  <c r="N137" i="65"/>
  <c r="M137" i="65"/>
  <c r="L137" i="65"/>
  <c r="K137" i="65"/>
  <c r="J137" i="65"/>
  <c r="I137" i="65"/>
  <c r="H137" i="65"/>
  <c r="G137" i="65"/>
  <c r="F137" i="65"/>
  <c r="E137" i="65"/>
  <c r="D137" i="65"/>
  <c r="C137" i="65"/>
  <c r="N136" i="65"/>
  <c r="M136" i="65"/>
  <c r="L136" i="65"/>
  <c r="K136" i="65"/>
  <c r="J136" i="65"/>
  <c r="I136" i="65"/>
  <c r="H136" i="65"/>
  <c r="G136" i="65"/>
  <c r="F136" i="65"/>
  <c r="E136" i="65"/>
  <c r="D136" i="65"/>
  <c r="C136" i="65"/>
  <c r="N135" i="65"/>
  <c r="M135" i="65"/>
  <c r="L135" i="65"/>
  <c r="K135" i="65"/>
  <c r="J135" i="65"/>
  <c r="I135" i="65"/>
  <c r="H135" i="65"/>
  <c r="G135" i="65"/>
  <c r="F135" i="65"/>
  <c r="E135" i="65"/>
  <c r="D135" i="65"/>
  <c r="C135" i="65"/>
  <c r="N134" i="65"/>
  <c r="M134" i="65"/>
  <c r="L134" i="65"/>
  <c r="K134" i="65"/>
  <c r="J134" i="65"/>
  <c r="I134" i="65"/>
  <c r="H134" i="65"/>
  <c r="G134" i="65"/>
  <c r="F134" i="65"/>
  <c r="E134" i="65"/>
  <c r="D134" i="65"/>
  <c r="C134" i="65"/>
  <c r="N133" i="65"/>
  <c r="M133" i="65"/>
  <c r="L133" i="65"/>
  <c r="K133" i="65"/>
  <c r="J133" i="65"/>
  <c r="I133" i="65"/>
  <c r="H133" i="65"/>
  <c r="G133" i="65"/>
  <c r="F133" i="65"/>
  <c r="E133" i="65"/>
  <c r="D133" i="65"/>
  <c r="C133" i="65"/>
  <c r="N132" i="65"/>
  <c r="M132" i="65"/>
  <c r="L132" i="65"/>
  <c r="K132" i="65"/>
  <c r="J132" i="65"/>
  <c r="I132" i="65"/>
  <c r="H132" i="65"/>
  <c r="G132" i="65"/>
  <c r="F132" i="65"/>
  <c r="E132" i="65"/>
  <c r="D132" i="65"/>
  <c r="C132" i="65"/>
  <c r="N131" i="65"/>
  <c r="M131" i="65"/>
  <c r="L131" i="65"/>
  <c r="K131" i="65"/>
  <c r="J131" i="65"/>
  <c r="I131" i="65"/>
  <c r="H131" i="65"/>
  <c r="G131" i="65"/>
  <c r="F131" i="65"/>
  <c r="E131" i="65"/>
  <c r="D131" i="65"/>
  <c r="C131" i="65"/>
  <c r="A131" i="65"/>
  <c r="N130" i="65"/>
  <c r="M130" i="65"/>
  <c r="L130" i="65"/>
  <c r="K130" i="65"/>
  <c r="J130" i="65"/>
  <c r="I130" i="65"/>
  <c r="H130" i="65"/>
  <c r="G130" i="65"/>
  <c r="F130" i="65"/>
  <c r="E130" i="65"/>
  <c r="D130" i="65"/>
  <c r="C130" i="65"/>
  <c r="C129" i="65"/>
  <c r="D129" i="65" s="1"/>
  <c r="E129" i="65" s="1"/>
  <c r="F129" i="65" s="1"/>
  <c r="G129" i="65" s="1"/>
  <c r="H129" i="65" s="1"/>
  <c r="I129" i="65" s="1"/>
  <c r="J129" i="65" s="1"/>
  <c r="K129" i="65" s="1"/>
  <c r="L129" i="65" s="1"/>
  <c r="M129" i="65" s="1"/>
  <c r="N129" i="65" s="1"/>
  <c r="M104" i="65"/>
  <c r="M105" i="65" s="1"/>
  <c r="L104" i="65"/>
  <c r="L105" i="65" s="1"/>
  <c r="J104" i="65"/>
  <c r="J105" i="65" s="1"/>
  <c r="G104" i="65"/>
  <c r="G105" i="65" s="1"/>
  <c r="F104" i="65"/>
  <c r="F105" i="65" s="1"/>
  <c r="C104" i="65"/>
  <c r="C105" i="65" s="1"/>
  <c r="B104" i="65"/>
  <c r="L103" i="65"/>
  <c r="L102" i="65"/>
  <c r="J102" i="65"/>
  <c r="J103" i="65" s="1"/>
  <c r="H102" i="65"/>
  <c r="H103" i="65" s="1"/>
  <c r="G102" i="65"/>
  <c r="G103" i="65" s="1"/>
  <c r="F102" i="65"/>
  <c r="F103" i="65" s="1"/>
  <c r="C102" i="65"/>
  <c r="C103" i="65" s="1"/>
  <c r="B102" i="65"/>
  <c r="L101" i="65"/>
  <c r="J101" i="65"/>
  <c r="L100" i="65"/>
  <c r="J100" i="65"/>
  <c r="G100" i="65"/>
  <c r="G101" i="65" s="1"/>
  <c r="F100" i="65"/>
  <c r="F101" i="65" s="1"/>
  <c r="C100" i="65"/>
  <c r="C101" i="65" s="1"/>
  <c r="B100" i="65"/>
  <c r="A100" i="65"/>
  <c r="N99" i="65"/>
  <c r="M99" i="65"/>
  <c r="L99" i="65"/>
  <c r="K99" i="65"/>
  <c r="J99" i="65"/>
  <c r="I99" i="65"/>
  <c r="H99" i="65"/>
  <c r="G99" i="65"/>
  <c r="F99" i="65"/>
  <c r="E99" i="65"/>
  <c r="D99" i="65"/>
  <c r="C99" i="65"/>
  <c r="D98" i="65"/>
  <c r="E98" i="65" s="1"/>
  <c r="F98" i="65" s="1"/>
  <c r="G98" i="65" s="1"/>
  <c r="H98" i="65" s="1"/>
  <c r="I98" i="65" s="1"/>
  <c r="J98" i="65" s="1"/>
  <c r="K98" i="65" s="1"/>
  <c r="L98" i="65" s="1"/>
  <c r="M98" i="65" s="1"/>
  <c r="N98" i="65" s="1"/>
  <c r="C98" i="65"/>
  <c r="N74" i="65"/>
  <c r="M74" i="65"/>
  <c r="L74" i="65"/>
  <c r="K74" i="65"/>
  <c r="J74" i="65"/>
  <c r="I74" i="65"/>
  <c r="H74" i="65"/>
  <c r="G74" i="65"/>
  <c r="F74" i="65"/>
  <c r="E74" i="65"/>
  <c r="D74" i="65"/>
  <c r="C74" i="65"/>
  <c r="N73" i="65"/>
  <c r="M73" i="65"/>
  <c r="L73" i="65"/>
  <c r="K73" i="65"/>
  <c r="J73" i="65"/>
  <c r="I73" i="65"/>
  <c r="H73" i="65"/>
  <c r="G73" i="65"/>
  <c r="F73" i="65"/>
  <c r="E73" i="65"/>
  <c r="D73" i="65"/>
  <c r="C73" i="65"/>
  <c r="N72" i="65"/>
  <c r="M72" i="65"/>
  <c r="L72" i="65"/>
  <c r="K72" i="65"/>
  <c r="J72" i="65"/>
  <c r="I72" i="65"/>
  <c r="H72" i="65"/>
  <c r="G72" i="65"/>
  <c r="F72" i="65"/>
  <c r="E72" i="65"/>
  <c r="D72" i="65"/>
  <c r="C72" i="65"/>
  <c r="N71" i="65"/>
  <c r="M71" i="65"/>
  <c r="L71" i="65"/>
  <c r="K71" i="65"/>
  <c r="J71" i="65"/>
  <c r="I71" i="65"/>
  <c r="H71" i="65"/>
  <c r="G71" i="65"/>
  <c r="F71" i="65"/>
  <c r="E71" i="65"/>
  <c r="D71" i="65"/>
  <c r="C71" i="65"/>
  <c r="N70" i="65"/>
  <c r="M70" i="65"/>
  <c r="L70" i="65"/>
  <c r="K70" i="65"/>
  <c r="J70" i="65"/>
  <c r="I70" i="65"/>
  <c r="H70" i="65"/>
  <c r="G70" i="65"/>
  <c r="F70" i="65"/>
  <c r="E70" i="65"/>
  <c r="D70" i="65"/>
  <c r="C70" i="65"/>
  <c r="N69" i="65"/>
  <c r="M69" i="65"/>
  <c r="L69" i="65"/>
  <c r="K69" i="65"/>
  <c r="J69" i="65"/>
  <c r="I69" i="65"/>
  <c r="H69" i="65"/>
  <c r="G69" i="65"/>
  <c r="F69" i="65"/>
  <c r="E69" i="65"/>
  <c r="D69" i="65"/>
  <c r="C69" i="65"/>
  <c r="N68" i="65"/>
  <c r="M68" i="65"/>
  <c r="L68" i="65"/>
  <c r="K68" i="65"/>
  <c r="J68" i="65"/>
  <c r="I68" i="65"/>
  <c r="H68" i="65"/>
  <c r="G68" i="65"/>
  <c r="F68" i="65"/>
  <c r="E68" i="65"/>
  <c r="D68" i="65"/>
  <c r="C68" i="65"/>
  <c r="N67" i="65"/>
  <c r="M67" i="65"/>
  <c r="L67" i="65"/>
  <c r="K67" i="65"/>
  <c r="J67" i="65"/>
  <c r="I67" i="65"/>
  <c r="H67" i="65"/>
  <c r="G67" i="65"/>
  <c r="F67" i="65"/>
  <c r="E67" i="65"/>
  <c r="D67" i="65"/>
  <c r="C67" i="65"/>
  <c r="N66" i="65"/>
  <c r="M66" i="65"/>
  <c r="L66" i="65"/>
  <c r="K66" i="65"/>
  <c r="J66" i="65"/>
  <c r="I66" i="65"/>
  <c r="H66" i="65"/>
  <c r="G66" i="65"/>
  <c r="F66" i="65"/>
  <c r="E66" i="65"/>
  <c r="D66" i="65"/>
  <c r="C66" i="65"/>
  <c r="N65" i="65"/>
  <c r="M65" i="65"/>
  <c r="L65" i="65"/>
  <c r="K65" i="65"/>
  <c r="J65" i="65"/>
  <c r="I65" i="65"/>
  <c r="H65" i="65"/>
  <c r="G65" i="65"/>
  <c r="F65" i="65"/>
  <c r="E65" i="65"/>
  <c r="D65" i="65"/>
  <c r="C65" i="65"/>
  <c r="N64" i="65"/>
  <c r="M64" i="65"/>
  <c r="L64" i="65"/>
  <c r="K64" i="65"/>
  <c r="J64" i="65"/>
  <c r="I64" i="65"/>
  <c r="H64" i="65"/>
  <c r="G64" i="65"/>
  <c r="F64" i="65"/>
  <c r="E64" i="65"/>
  <c r="D64" i="65"/>
  <c r="C64" i="65"/>
  <c r="N63" i="65"/>
  <c r="M63" i="65"/>
  <c r="L63" i="65"/>
  <c r="K63" i="65"/>
  <c r="J63" i="65"/>
  <c r="I63" i="65"/>
  <c r="H63" i="65"/>
  <c r="G63" i="65"/>
  <c r="F63" i="65"/>
  <c r="E63" i="65"/>
  <c r="D63" i="65"/>
  <c r="C63" i="65"/>
  <c r="N62" i="65"/>
  <c r="M62" i="65"/>
  <c r="L62" i="65"/>
  <c r="K62" i="65"/>
  <c r="J62" i="65"/>
  <c r="I62" i="65"/>
  <c r="H62" i="65"/>
  <c r="G62" i="65"/>
  <c r="F62" i="65"/>
  <c r="E62" i="65"/>
  <c r="D62" i="65"/>
  <c r="C62" i="65"/>
  <c r="N61" i="65"/>
  <c r="M61" i="65"/>
  <c r="L61" i="65"/>
  <c r="K61" i="65"/>
  <c r="J61" i="65"/>
  <c r="I61" i="65"/>
  <c r="H61" i="65"/>
  <c r="G61" i="65"/>
  <c r="F61" i="65"/>
  <c r="E61" i="65"/>
  <c r="D61" i="65"/>
  <c r="C61" i="65"/>
  <c r="A61" i="65"/>
  <c r="N60" i="65"/>
  <c r="M60" i="65"/>
  <c r="L60" i="65"/>
  <c r="K60" i="65"/>
  <c r="J60" i="65"/>
  <c r="I60" i="65"/>
  <c r="H60" i="65"/>
  <c r="G60" i="65"/>
  <c r="F60" i="65"/>
  <c r="E60" i="65"/>
  <c r="D60" i="65"/>
  <c r="C60" i="65"/>
  <c r="C59" i="65"/>
  <c r="D59" i="65" s="1"/>
  <c r="E59" i="65" s="1"/>
  <c r="F59" i="65" s="1"/>
  <c r="G59" i="65" s="1"/>
  <c r="H59" i="65" s="1"/>
  <c r="I59" i="65" s="1"/>
  <c r="J59" i="65" s="1"/>
  <c r="K59" i="65" s="1"/>
  <c r="L59" i="65" s="1"/>
  <c r="M59" i="65" s="1"/>
  <c r="N59" i="65" s="1"/>
  <c r="N47" i="65"/>
  <c r="M47" i="65"/>
  <c r="L47" i="65"/>
  <c r="K47" i="65"/>
  <c r="J47" i="65"/>
  <c r="I47" i="65"/>
  <c r="H47" i="65"/>
  <c r="G47" i="65"/>
  <c r="F47" i="65"/>
  <c r="E47" i="65"/>
  <c r="D47" i="65"/>
  <c r="C47" i="65"/>
  <c r="N46" i="65"/>
  <c r="M46" i="65"/>
  <c r="L46" i="65"/>
  <c r="K46" i="65"/>
  <c r="J46" i="65"/>
  <c r="I46" i="65"/>
  <c r="H46" i="65"/>
  <c r="G46" i="65"/>
  <c r="F46" i="65"/>
  <c r="E46" i="65"/>
  <c r="D46" i="65"/>
  <c r="C46" i="65"/>
  <c r="N45" i="65"/>
  <c r="M45" i="65"/>
  <c r="L45" i="65"/>
  <c r="K45" i="65"/>
  <c r="J45" i="65"/>
  <c r="I45" i="65"/>
  <c r="H45" i="65"/>
  <c r="G45" i="65"/>
  <c r="F45" i="65"/>
  <c r="E45" i="65"/>
  <c r="D45" i="65"/>
  <c r="C45" i="65"/>
  <c r="N44" i="65"/>
  <c r="M44" i="65"/>
  <c r="L44" i="65"/>
  <c r="K44" i="65"/>
  <c r="J44" i="65"/>
  <c r="I44" i="65"/>
  <c r="H44" i="65"/>
  <c r="G44" i="65"/>
  <c r="F44" i="65"/>
  <c r="E44" i="65"/>
  <c r="D44" i="65"/>
  <c r="C44" i="65"/>
  <c r="N43" i="65"/>
  <c r="M43" i="65"/>
  <c r="L43" i="65"/>
  <c r="K43" i="65"/>
  <c r="J43" i="65"/>
  <c r="I43" i="65"/>
  <c r="H43" i="65"/>
  <c r="G43" i="65"/>
  <c r="F43" i="65"/>
  <c r="E43" i="65"/>
  <c r="D43" i="65"/>
  <c r="C43" i="65"/>
  <c r="N42" i="65"/>
  <c r="M42" i="65"/>
  <c r="L42" i="65"/>
  <c r="K42" i="65"/>
  <c r="J42" i="65"/>
  <c r="I42" i="65"/>
  <c r="H42" i="65"/>
  <c r="G42" i="65"/>
  <c r="F42" i="65"/>
  <c r="E42" i="65"/>
  <c r="D42" i="65"/>
  <c r="C42" i="65"/>
  <c r="N41" i="65"/>
  <c r="M41" i="65"/>
  <c r="L41" i="65"/>
  <c r="K41" i="65"/>
  <c r="J41" i="65"/>
  <c r="I41" i="65"/>
  <c r="H41" i="65"/>
  <c r="G41" i="65"/>
  <c r="F41" i="65"/>
  <c r="E41" i="65"/>
  <c r="D41" i="65"/>
  <c r="C41" i="65"/>
  <c r="N40" i="65"/>
  <c r="M40" i="65"/>
  <c r="L40" i="65"/>
  <c r="K40" i="65"/>
  <c r="J40" i="65"/>
  <c r="I40" i="65"/>
  <c r="H40" i="65"/>
  <c r="G40" i="65"/>
  <c r="F40" i="65"/>
  <c r="E40" i="65"/>
  <c r="D40" i="65"/>
  <c r="C40" i="65"/>
  <c r="N39" i="65"/>
  <c r="M39" i="65"/>
  <c r="L39" i="65"/>
  <c r="K39" i="65"/>
  <c r="J39" i="65"/>
  <c r="I39" i="65"/>
  <c r="H39" i="65"/>
  <c r="G39" i="65"/>
  <c r="F39" i="65"/>
  <c r="E39" i="65"/>
  <c r="D39" i="65"/>
  <c r="C39" i="65"/>
  <c r="N38" i="65"/>
  <c r="M38" i="65"/>
  <c r="L38" i="65"/>
  <c r="K38" i="65"/>
  <c r="J38" i="65"/>
  <c r="I38" i="65"/>
  <c r="H38" i="65"/>
  <c r="G38" i="65"/>
  <c r="F38" i="65"/>
  <c r="E38" i="65"/>
  <c r="D38" i="65"/>
  <c r="C38" i="65"/>
  <c r="N37" i="65"/>
  <c r="M37" i="65"/>
  <c r="L37" i="65"/>
  <c r="K37" i="65"/>
  <c r="J37" i="65"/>
  <c r="I37" i="65"/>
  <c r="H37" i="65"/>
  <c r="G37" i="65"/>
  <c r="F37" i="65"/>
  <c r="E37" i="65"/>
  <c r="D37" i="65"/>
  <c r="C37" i="65"/>
  <c r="N36" i="65"/>
  <c r="M36" i="65"/>
  <c r="L36" i="65"/>
  <c r="K36" i="65"/>
  <c r="J36" i="65"/>
  <c r="I36" i="65"/>
  <c r="H36" i="65"/>
  <c r="G36" i="65"/>
  <c r="F36" i="65"/>
  <c r="E36" i="65"/>
  <c r="D36" i="65"/>
  <c r="C36" i="65"/>
  <c r="N35" i="65"/>
  <c r="M35" i="65"/>
  <c r="L35" i="65"/>
  <c r="K35" i="65"/>
  <c r="J35" i="65"/>
  <c r="I35" i="65"/>
  <c r="H35" i="65"/>
  <c r="G35" i="65"/>
  <c r="F35" i="65"/>
  <c r="E35" i="65"/>
  <c r="D35" i="65"/>
  <c r="C35" i="65"/>
  <c r="N34" i="65"/>
  <c r="M34" i="65"/>
  <c r="L34" i="65"/>
  <c r="K34" i="65"/>
  <c r="J34" i="65"/>
  <c r="I34" i="65"/>
  <c r="H34" i="65"/>
  <c r="G34" i="65"/>
  <c r="F34" i="65"/>
  <c r="E34" i="65"/>
  <c r="D34" i="65"/>
  <c r="C34" i="65"/>
  <c r="N33" i="65"/>
  <c r="M33" i="65"/>
  <c r="L33" i="65"/>
  <c r="K33" i="65"/>
  <c r="J33" i="65"/>
  <c r="I33" i="65"/>
  <c r="H33" i="65"/>
  <c r="G33" i="65"/>
  <c r="F33" i="65"/>
  <c r="E33" i="65"/>
  <c r="D33" i="65"/>
  <c r="C33" i="65"/>
  <c r="N32" i="65"/>
  <c r="M32" i="65"/>
  <c r="L32" i="65"/>
  <c r="K32" i="65"/>
  <c r="J32" i="65"/>
  <c r="I32" i="65"/>
  <c r="H32" i="65"/>
  <c r="G32" i="65"/>
  <c r="F32" i="65"/>
  <c r="E32" i="65"/>
  <c r="D32" i="65"/>
  <c r="C32" i="65"/>
  <c r="A32" i="65"/>
  <c r="N31" i="65"/>
  <c r="M31" i="65"/>
  <c r="L31" i="65"/>
  <c r="K31" i="65"/>
  <c r="J31" i="65"/>
  <c r="I31" i="65"/>
  <c r="H31" i="65"/>
  <c r="G31" i="65"/>
  <c r="F31" i="65"/>
  <c r="E31" i="65"/>
  <c r="D31" i="65"/>
  <c r="C31" i="65"/>
  <c r="D30" i="65"/>
  <c r="E30" i="65" s="1"/>
  <c r="F30" i="65" s="1"/>
  <c r="G30" i="65" s="1"/>
  <c r="H30" i="65" s="1"/>
  <c r="I30" i="65" s="1"/>
  <c r="J30" i="65" s="1"/>
  <c r="K30" i="65" s="1"/>
  <c r="L30" i="65" s="1"/>
  <c r="M30" i="65" s="1"/>
  <c r="N30" i="65" s="1"/>
  <c r="C30" i="65"/>
  <c r="N17" i="65"/>
  <c r="M17" i="65"/>
  <c r="L17" i="65"/>
  <c r="K17" i="65"/>
  <c r="J17" i="65"/>
  <c r="I17" i="65"/>
  <c r="H17" i="65"/>
  <c r="G17" i="65"/>
  <c r="F17" i="65"/>
  <c r="E17" i="65"/>
  <c r="D17" i="65"/>
  <c r="C17" i="65"/>
  <c r="N16" i="65"/>
  <c r="M16" i="65"/>
  <c r="L16" i="65"/>
  <c r="K16" i="65"/>
  <c r="J16" i="65"/>
  <c r="I16" i="65"/>
  <c r="H16" i="65"/>
  <c r="G16" i="65"/>
  <c r="F16" i="65"/>
  <c r="E16" i="65"/>
  <c r="D16" i="65"/>
  <c r="C16" i="65"/>
  <c r="N15" i="65"/>
  <c r="M15" i="65"/>
  <c r="L15" i="65"/>
  <c r="K15" i="65"/>
  <c r="J15" i="65"/>
  <c r="I15" i="65"/>
  <c r="H15" i="65"/>
  <c r="G15" i="65"/>
  <c r="F15" i="65"/>
  <c r="E15" i="65"/>
  <c r="D15" i="65"/>
  <c r="C15" i="65"/>
  <c r="N14" i="65"/>
  <c r="M14" i="65"/>
  <c r="L14" i="65"/>
  <c r="K14" i="65"/>
  <c r="J14" i="65"/>
  <c r="I14" i="65"/>
  <c r="H14" i="65"/>
  <c r="G14" i="65"/>
  <c r="F14" i="65"/>
  <c r="E14" i="65"/>
  <c r="D14" i="65"/>
  <c r="C14" i="65"/>
  <c r="N13" i="65"/>
  <c r="M13" i="65"/>
  <c r="L13" i="65"/>
  <c r="K13" i="65"/>
  <c r="J13" i="65"/>
  <c r="I13" i="65"/>
  <c r="H13" i="65"/>
  <c r="G13" i="65"/>
  <c r="F13" i="65"/>
  <c r="E13" i="65"/>
  <c r="D13" i="65"/>
  <c r="C13" i="65"/>
  <c r="N12" i="65"/>
  <c r="M12" i="65"/>
  <c r="L12" i="65"/>
  <c r="K12" i="65"/>
  <c r="J12" i="65"/>
  <c r="I12" i="65"/>
  <c r="H12" i="65"/>
  <c r="G12" i="65"/>
  <c r="F12" i="65"/>
  <c r="E12" i="65"/>
  <c r="D12" i="65"/>
  <c r="C12" i="65"/>
  <c r="N11" i="65"/>
  <c r="M11" i="65"/>
  <c r="L11" i="65"/>
  <c r="K11" i="65"/>
  <c r="J11" i="65"/>
  <c r="I11" i="65"/>
  <c r="H11" i="65"/>
  <c r="G11" i="65"/>
  <c r="F11" i="65"/>
  <c r="E11" i="65"/>
  <c r="D11" i="65"/>
  <c r="N10" i="65"/>
  <c r="M10" i="65"/>
  <c r="L10" i="65"/>
  <c r="K10" i="65"/>
  <c r="J10" i="65"/>
  <c r="I10" i="65"/>
  <c r="H10" i="65"/>
  <c r="G10" i="65"/>
  <c r="F10" i="65"/>
  <c r="E10" i="65"/>
  <c r="D10" i="65"/>
  <c r="C10" i="65"/>
  <c r="C11" i="65" s="1"/>
  <c r="N9" i="65"/>
  <c r="M9" i="65"/>
  <c r="L9" i="65"/>
  <c r="K9" i="65"/>
  <c r="J9" i="65"/>
  <c r="I9" i="65"/>
  <c r="H9" i="65"/>
  <c r="G9" i="65"/>
  <c r="F9" i="65"/>
  <c r="E9" i="65"/>
  <c r="D9" i="65"/>
  <c r="C9" i="65"/>
  <c r="N8" i="65"/>
  <c r="M8" i="65"/>
  <c r="L8" i="65"/>
  <c r="K8" i="65"/>
  <c r="J8" i="65"/>
  <c r="I8" i="65"/>
  <c r="H8" i="65"/>
  <c r="G8" i="65"/>
  <c r="F8" i="65"/>
  <c r="E8" i="65"/>
  <c r="D8" i="65"/>
  <c r="C8" i="65"/>
  <c r="N7" i="65"/>
  <c r="M7" i="65"/>
  <c r="L7" i="65"/>
  <c r="K7" i="65"/>
  <c r="J7" i="65"/>
  <c r="I7" i="65"/>
  <c r="H7" i="65"/>
  <c r="G7" i="65"/>
  <c r="F7" i="65"/>
  <c r="E7" i="65"/>
  <c r="D7" i="65"/>
  <c r="C7" i="65"/>
  <c r="A7" i="65"/>
  <c r="C6" i="65"/>
  <c r="D6" i="65" s="1"/>
  <c r="E6" i="65" s="1"/>
  <c r="F6" i="65" s="1"/>
  <c r="G6" i="65" s="1"/>
  <c r="H6" i="65" s="1"/>
  <c r="I6" i="65" s="1"/>
  <c r="J6" i="65" s="1"/>
  <c r="K6" i="65" s="1"/>
  <c r="L6" i="65" s="1"/>
  <c r="M6" i="65" s="1"/>
  <c r="N6" i="65" s="1"/>
  <c r="A1" i="65"/>
  <c r="N39" i="66"/>
  <c r="M39" i="66"/>
  <c r="L39" i="66"/>
  <c r="K39" i="66"/>
  <c r="J39" i="66"/>
  <c r="I39" i="66"/>
  <c r="H39" i="66"/>
  <c r="G39" i="66"/>
  <c r="F39" i="66"/>
  <c r="E39" i="66"/>
  <c r="D39" i="66"/>
  <c r="N38" i="66"/>
  <c r="M38" i="66"/>
  <c r="L38" i="66"/>
  <c r="K38" i="66"/>
  <c r="J38" i="66"/>
  <c r="I38" i="66"/>
  <c r="H38" i="66"/>
  <c r="G38" i="66"/>
  <c r="F38" i="66"/>
  <c r="E38" i="66"/>
  <c r="D38" i="66"/>
  <c r="C38" i="66"/>
  <c r="C39" i="66" s="1"/>
  <c r="N37" i="66"/>
  <c r="M37" i="66"/>
  <c r="L37" i="66"/>
  <c r="K37" i="66"/>
  <c r="J37" i="66"/>
  <c r="I37" i="66"/>
  <c r="H37" i="66"/>
  <c r="G37" i="66"/>
  <c r="F37" i="66"/>
  <c r="E37" i="66"/>
  <c r="D37" i="66"/>
  <c r="N36" i="66"/>
  <c r="M36" i="66"/>
  <c r="L36" i="66"/>
  <c r="K36" i="66"/>
  <c r="J36" i="66"/>
  <c r="I36" i="66"/>
  <c r="H36" i="66"/>
  <c r="G36" i="66"/>
  <c r="F36" i="66"/>
  <c r="E36" i="66"/>
  <c r="D36" i="66"/>
  <c r="C36" i="66"/>
  <c r="N35" i="66"/>
  <c r="M35" i="66"/>
  <c r="L35" i="66"/>
  <c r="K35" i="66"/>
  <c r="J35" i="66"/>
  <c r="I35" i="66"/>
  <c r="H35" i="66"/>
  <c r="G35" i="66"/>
  <c r="F35" i="66"/>
  <c r="E35" i="66"/>
  <c r="D35" i="66"/>
  <c r="N34" i="66"/>
  <c r="M34" i="66"/>
  <c r="L34" i="66"/>
  <c r="K34" i="66"/>
  <c r="J34" i="66"/>
  <c r="I34" i="66"/>
  <c r="H34" i="66"/>
  <c r="G34" i="66"/>
  <c r="F34" i="66"/>
  <c r="E34" i="66"/>
  <c r="D34" i="66"/>
  <c r="C34" i="66"/>
  <c r="N33" i="66"/>
  <c r="M33" i="66"/>
  <c r="L33" i="66"/>
  <c r="K33" i="66"/>
  <c r="J33" i="66"/>
  <c r="I33" i="66"/>
  <c r="H33" i="66"/>
  <c r="G33" i="66"/>
  <c r="F33" i="66"/>
  <c r="E33" i="66"/>
  <c r="D33" i="66"/>
  <c r="C33" i="66"/>
  <c r="C32" i="66"/>
  <c r="D32" i="66" s="1"/>
  <c r="E32" i="66" s="1"/>
  <c r="F32" i="66" s="1"/>
  <c r="G32" i="66" s="1"/>
  <c r="H32" i="66" s="1"/>
  <c r="I32" i="66" s="1"/>
  <c r="J32" i="66" s="1"/>
  <c r="K32" i="66" s="1"/>
  <c r="L32" i="66" s="1"/>
  <c r="M32" i="66" s="1"/>
  <c r="N32" i="66" s="1"/>
  <c r="N19" i="66"/>
  <c r="M19" i="66"/>
  <c r="L19" i="66"/>
  <c r="K19" i="66"/>
  <c r="J19" i="66"/>
  <c r="I19" i="66"/>
  <c r="H19" i="66"/>
  <c r="F19" i="66"/>
  <c r="E19" i="66"/>
  <c r="D19" i="66"/>
  <c r="N18" i="66"/>
  <c r="M18" i="66"/>
  <c r="L18" i="66"/>
  <c r="K18" i="66"/>
  <c r="J18" i="66"/>
  <c r="I18" i="66"/>
  <c r="H18" i="66"/>
  <c r="G18" i="66"/>
  <c r="G19" i="66" s="1"/>
  <c r="F18" i="66"/>
  <c r="E18" i="66"/>
  <c r="D18" i="66"/>
  <c r="C18" i="66"/>
  <c r="N17" i="66"/>
  <c r="M17" i="66"/>
  <c r="L17" i="66"/>
  <c r="K17" i="66"/>
  <c r="J17" i="66"/>
  <c r="I17" i="66"/>
  <c r="H17" i="66"/>
  <c r="F17" i="66"/>
  <c r="E17" i="66"/>
  <c r="D17" i="66"/>
  <c r="N16" i="66"/>
  <c r="M16" i="66"/>
  <c r="L16" i="66"/>
  <c r="K16" i="66"/>
  <c r="J16" i="66"/>
  <c r="I16" i="66"/>
  <c r="H16" i="66"/>
  <c r="G16" i="66"/>
  <c r="G17" i="66" s="1"/>
  <c r="F16" i="66"/>
  <c r="E16" i="66"/>
  <c r="D16" i="66"/>
  <c r="C16" i="66"/>
  <c r="N15" i="66"/>
  <c r="M15" i="66"/>
  <c r="L15" i="66"/>
  <c r="K15" i="66"/>
  <c r="J15" i="66"/>
  <c r="I15" i="66"/>
  <c r="H15" i="66"/>
  <c r="F15" i="66"/>
  <c r="E15" i="66"/>
  <c r="D15" i="66"/>
  <c r="N14" i="66"/>
  <c r="M14" i="66"/>
  <c r="L14" i="66"/>
  <c r="K14" i="66"/>
  <c r="J14" i="66"/>
  <c r="I14" i="66"/>
  <c r="H14" i="66"/>
  <c r="G14" i="66"/>
  <c r="G15" i="66" s="1"/>
  <c r="F14" i="66"/>
  <c r="E14" i="66"/>
  <c r="D14" i="66"/>
  <c r="C14" i="66"/>
  <c r="N13" i="66"/>
  <c r="M13" i="66"/>
  <c r="L13" i="66"/>
  <c r="K13" i="66"/>
  <c r="J13" i="66"/>
  <c r="I13" i="66"/>
  <c r="H13" i="66"/>
  <c r="F13" i="66"/>
  <c r="E13" i="66"/>
  <c r="D13" i="66"/>
  <c r="N12" i="66"/>
  <c r="M12" i="66"/>
  <c r="L12" i="66"/>
  <c r="K12" i="66"/>
  <c r="J12" i="66"/>
  <c r="I12" i="66"/>
  <c r="H12" i="66"/>
  <c r="G12" i="66"/>
  <c r="G13" i="66" s="1"/>
  <c r="F12" i="66"/>
  <c r="E12" i="66"/>
  <c r="D12" i="66"/>
  <c r="C12" i="66"/>
  <c r="N11" i="66"/>
  <c r="M11" i="66"/>
  <c r="L11" i="66"/>
  <c r="K11" i="66"/>
  <c r="J11" i="66"/>
  <c r="I11" i="66"/>
  <c r="H11" i="66"/>
  <c r="F11" i="66"/>
  <c r="E11" i="66"/>
  <c r="D11" i="66"/>
  <c r="N10" i="66"/>
  <c r="M10" i="66"/>
  <c r="L10" i="66"/>
  <c r="K10" i="66"/>
  <c r="J10" i="66"/>
  <c r="I10" i="66"/>
  <c r="H10" i="66"/>
  <c r="G10" i="66"/>
  <c r="G11" i="66" s="1"/>
  <c r="F10" i="66"/>
  <c r="E10" i="66"/>
  <c r="D10" i="66"/>
  <c r="C10" i="66"/>
  <c r="N9" i="66"/>
  <c r="M9" i="66"/>
  <c r="L9" i="66"/>
  <c r="K9" i="66"/>
  <c r="J9" i="66"/>
  <c r="I9" i="66"/>
  <c r="H9" i="66"/>
  <c r="G9" i="66"/>
  <c r="F9" i="66"/>
  <c r="E9" i="66"/>
  <c r="D9" i="66"/>
  <c r="N8" i="66"/>
  <c r="M8" i="66"/>
  <c r="L8" i="66"/>
  <c r="K8" i="66"/>
  <c r="J8" i="66"/>
  <c r="I8" i="66"/>
  <c r="H8" i="66"/>
  <c r="G8" i="66"/>
  <c r="F8" i="66"/>
  <c r="E8" i="66"/>
  <c r="D8" i="66"/>
  <c r="C8" i="66"/>
  <c r="N7" i="66"/>
  <c r="M7" i="66"/>
  <c r="L7" i="66"/>
  <c r="K7" i="66"/>
  <c r="J7" i="66"/>
  <c r="I7" i="66"/>
  <c r="H7" i="66"/>
  <c r="F7" i="66"/>
  <c r="E7" i="66"/>
  <c r="D7" i="66"/>
  <c r="N6" i="66"/>
  <c r="M6" i="66"/>
  <c r="L6" i="66"/>
  <c r="K6" i="66"/>
  <c r="J6" i="66"/>
  <c r="I6" i="66"/>
  <c r="H6" i="66"/>
  <c r="G6" i="66"/>
  <c r="G7" i="66" s="1"/>
  <c r="F6" i="66"/>
  <c r="E6" i="66"/>
  <c r="D6" i="66"/>
  <c r="C6" i="66"/>
  <c r="N5" i="66"/>
  <c r="M5" i="66"/>
  <c r="L5" i="66"/>
  <c r="K5" i="66"/>
  <c r="J5" i="66"/>
  <c r="I5" i="66"/>
  <c r="H5" i="66"/>
  <c r="G5" i="66"/>
  <c r="F5" i="66"/>
  <c r="E5" i="66"/>
  <c r="D5" i="66"/>
  <c r="C5" i="66"/>
  <c r="C4" i="66"/>
  <c r="D4" i="66" s="1"/>
  <c r="E4" i="66" s="1"/>
  <c r="F4" i="66" s="1"/>
  <c r="G4" i="66" s="1"/>
  <c r="H4" i="66" s="1"/>
  <c r="I4" i="66" s="1"/>
  <c r="J4" i="66" s="1"/>
  <c r="K4" i="66" s="1"/>
  <c r="L4" i="66" s="1"/>
  <c r="M4" i="66" s="1"/>
  <c r="N4" i="66" s="1"/>
  <c r="A1" i="66"/>
  <c r="N53" i="64"/>
  <c r="M53" i="64"/>
  <c r="L53" i="64"/>
  <c r="K53" i="64"/>
  <c r="J53" i="64"/>
  <c r="I53" i="64"/>
  <c r="H53" i="64"/>
  <c r="G53" i="64"/>
  <c r="F53" i="64"/>
  <c r="E53" i="64"/>
  <c r="D53" i="64"/>
  <c r="N52" i="64"/>
  <c r="M52" i="64"/>
  <c r="L52" i="64"/>
  <c r="K52" i="64"/>
  <c r="J52" i="64"/>
  <c r="I52" i="64"/>
  <c r="H52" i="64"/>
  <c r="G52" i="64"/>
  <c r="F52" i="64"/>
  <c r="E52" i="64"/>
  <c r="D52" i="64"/>
  <c r="C52" i="64"/>
  <c r="N51" i="64"/>
  <c r="M51" i="64"/>
  <c r="L51" i="64"/>
  <c r="K51" i="64"/>
  <c r="J51" i="64"/>
  <c r="I51" i="64"/>
  <c r="H51" i="64"/>
  <c r="G51" i="64"/>
  <c r="F51" i="64"/>
  <c r="E51" i="64"/>
  <c r="D51" i="64"/>
  <c r="N50" i="64"/>
  <c r="M50" i="64"/>
  <c r="L50" i="64"/>
  <c r="K50" i="64"/>
  <c r="J50" i="64"/>
  <c r="I50" i="64"/>
  <c r="H50" i="64"/>
  <c r="G50" i="64"/>
  <c r="F50" i="64"/>
  <c r="E50" i="64"/>
  <c r="D50" i="64"/>
  <c r="C50" i="64"/>
  <c r="N49" i="64"/>
  <c r="M49" i="64"/>
  <c r="L49" i="64"/>
  <c r="K49" i="64"/>
  <c r="J49" i="64"/>
  <c r="I49" i="64"/>
  <c r="H49" i="64"/>
  <c r="G49" i="64"/>
  <c r="F49" i="64"/>
  <c r="E49" i="64"/>
  <c r="D49" i="64"/>
  <c r="N48" i="64"/>
  <c r="M48" i="64"/>
  <c r="L48" i="64"/>
  <c r="K48" i="64"/>
  <c r="J48" i="64"/>
  <c r="I48" i="64"/>
  <c r="H48" i="64"/>
  <c r="G48" i="64"/>
  <c r="F48" i="64"/>
  <c r="E48" i="64"/>
  <c r="D48" i="64"/>
  <c r="C48" i="64"/>
  <c r="N47" i="64"/>
  <c r="M47" i="64"/>
  <c r="L47" i="64"/>
  <c r="K47" i="64"/>
  <c r="J47" i="64"/>
  <c r="I47" i="64"/>
  <c r="H47" i="64"/>
  <c r="G47" i="64"/>
  <c r="F47" i="64"/>
  <c r="E47" i="64"/>
  <c r="D47" i="64"/>
  <c r="N46" i="64"/>
  <c r="M46" i="64"/>
  <c r="L46" i="64"/>
  <c r="K46" i="64"/>
  <c r="J46" i="64"/>
  <c r="I46" i="64"/>
  <c r="H46" i="64"/>
  <c r="G46" i="64"/>
  <c r="F46" i="64"/>
  <c r="E46" i="64"/>
  <c r="D46" i="64"/>
  <c r="C46" i="64"/>
  <c r="N45" i="64"/>
  <c r="M45" i="64"/>
  <c r="L45" i="64"/>
  <c r="K45" i="64"/>
  <c r="J45" i="64"/>
  <c r="I45" i="64"/>
  <c r="H45" i="64"/>
  <c r="G45" i="64"/>
  <c r="F45" i="64"/>
  <c r="E45" i="64"/>
  <c r="D45" i="64"/>
  <c r="N44" i="64"/>
  <c r="M44" i="64"/>
  <c r="L44" i="64"/>
  <c r="K44" i="64"/>
  <c r="J44" i="64"/>
  <c r="I44" i="64"/>
  <c r="H44" i="64"/>
  <c r="G44" i="64"/>
  <c r="F44" i="64"/>
  <c r="E44" i="64"/>
  <c r="D44" i="64"/>
  <c r="C44" i="64"/>
  <c r="N43" i="64"/>
  <c r="M43" i="64"/>
  <c r="L43" i="64"/>
  <c r="K43" i="64"/>
  <c r="J43" i="64"/>
  <c r="I43" i="64"/>
  <c r="H43" i="64"/>
  <c r="G43" i="64"/>
  <c r="F43" i="64"/>
  <c r="E43" i="64"/>
  <c r="D43" i="64"/>
  <c r="C43" i="64"/>
  <c r="C53" i="64" s="1"/>
  <c r="D42" i="64"/>
  <c r="E42" i="64" s="1"/>
  <c r="F42" i="64" s="1"/>
  <c r="G42" i="64" s="1"/>
  <c r="H42" i="64" s="1"/>
  <c r="I42" i="64" s="1"/>
  <c r="J42" i="64" s="1"/>
  <c r="K42" i="64" s="1"/>
  <c r="L42" i="64" s="1"/>
  <c r="M42" i="64" s="1"/>
  <c r="N42" i="64" s="1"/>
  <c r="C42" i="64"/>
  <c r="N29" i="64"/>
  <c r="M29" i="64"/>
  <c r="L29" i="64"/>
  <c r="K29" i="64"/>
  <c r="J29" i="64"/>
  <c r="I29" i="64"/>
  <c r="H29" i="64"/>
  <c r="G29" i="64"/>
  <c r="F29" i="64"/>
  <c r="E29" i="64"/>
  <c r="D29" i="64"/>
  <c r="N28" i="64"/>
  <c r="M28" i="64"/>
  <c r="L28" i="64"/>
  <c r="K28" i="64"/>
  <c r="J28" i="64"/>
  <c r="I28" i="64"/>
  <c r="H28" i="64"/>
  <c r="G28" i="64"/>
  <c r="F28" i="64"/>
  <c r="E28" i="64"/>
  <c r="D28" i="64"/>
  <c r="C28" i="64"/>
  <c r="N27" i="64"/>
  <c r="M27" i="64"/>
  <c r="L27" i="64"/>
  <c r="K27" i="64"/>
  <c r="J27" i="64"/>
  <c r="I27" i="64"/>
  <c r="H27" i="64"/>
  <c r="G27" i="64"/>
  <c r="F27" i="64"/>
  <c r="E27" i="64"/>
  <c r="D27" i="64"/>
  <c r="N26" i="64"/>
  <c r="M26" i="64"/>
  <c r="L26" i="64"/>
  <c r="K26" i="64"/>
  <c r="J26" i="64"/>
  <c r="I26" i="64"/>
  <c r="H26" i="64"/>
  <c r="G26" i="64"/>
  <c r="F26" i="64"/>
  <c r="E26" i="64"/>
  <c r="D26" i="64"/>
  <c r="C26" i="64"/>
  <c r="N25" i="64"/>
  <c r="M25" i="64"/>
  <c r="L25" i="64"/>
  <c r="K25" i="64"/>
  <c r="J25" i="64"/>
  <c r="I25" i="64"/>
  <c r="H25" i="64"/>
  <c r="G25" i="64"/>
  <c r="F25" i="64"/>
  <c r="E25" i="64"/>
  <c r="D25" i="64"/>
  <c r="N24" i="64"/>
  <c r="M24" i="64"/>
  <c r="L24" i="64"/>
  <c r="K24" i="64"/>
  <c r="J24" i="64"/>
  <c r="I24" i="64"/>
  <c r="H24" i="64"/>
  <c r="G24" i="64"/>
  <c r="F24" i="64"/>
  <c r="E24" i="64"/>
  <c r="D24" i="64"/>
  <c r="C24" i="64"/>
  <c r="N23" i="64"/>
  <c r="M23" i="64"/>
  <c r="L23" i="64"/>
  <c r="K23" i="64"/>
  <c r="J23" i="64"/>
  <c r="I23" i="64"/>
  <c r="H23" i="64"/>
  <c r="G23" i="64"/>
  <c r="F23" i="64"/>
  <c r="E23" i="64"/>
  <c r="D23" i="64"/>
  <c r="N22" i="64"/>
  <c r="M22" i="64"/>
  <c r="L22" i="64"/>
  <c r="K22" i="64"/>
  <c r="J22" i="64"/>
  <c r="I22" i="64"/>
  <c r="H22" i="64"/>
  <c r="G22" i="64"/>
  <c r="F22" i="64"/>
  <c r="E22" i="64"/>
  <c r="D22" i="64"/>
  <c r="C22" i="64"/>
  <c r="N21" i="64"/>
  <c r="M21" i="64"/>
  <c r="L21" i="64"/>
  <c r="K21" i="64"/>
  <c r="J21" i="64"/>
  <c r="I21" i="64"/>
  <c r="H21" i="64"/>
  <c r="G21" i="64"/>
  <c r="F21" i="64"/>
  <c r="E21" i="64"/>
  <c r="D21" i="64"/>
  <c r="N20" i="64"/>
  <c r="M20" i="64"/>
  <c r="L20" i="64"/>
  <c r="K20" i="64"/>
  <c r="J20" i="64"/>
  <c r="I20" i="64"/>
  <c r="H20" i="64"/>
  <c r="G20" i="64"/>
  <c r="F20" i="64"/>
  <c r="E20" i="64"/>
  <c r="D20" i="64"/>
  <c r="C20" i="64"/>
  <c r="N19" i="64"/>
  <c r="M19" i="64"/>
  <c r="L19" i="64"/>
  <c r="K19" i="64"/>
  <c r="J19" i="64"/>
  <c r="I19" i="64"/>
  <c r="H19" i="64"/>
  <c r="G19" i="64"/>
  <c r="F19" i="64"/>
  <c r="E19" i="64"/>
  <c r="D19" i="64"/>
  <c r="N18" i="64"/>
  <c r="M18" i="64"/>
  <c r="L18" i="64"/>
  <c r="K18" i="64"/>
  <c r="J18" i="64"/>
  <c r="I18" i="64"/>
  <c r="H18" i="64"/>
  <c r="G18" i="64"/>
  <c r="F18" i="64"/>
  <c r="E18" i="64"/>
  <c r="D18" i="64"/>
  <c r="C18" i="64"/>
  <c r="N17" i="64"/>
  <c r="M17" i="64"/>
  <c r="L17" i="64"/>
  <c r="K17" i="64"/>
  <c r="J17" i="64"/>
  <c r="I17" i="64"/>
  <c r="H17" i="64"/>
  <c r="G17" i="64"/>
  <c r="F17" i="64"/>
  <c r="E17" i="64"/>
  <c r="D17" i="64"/>
  <c r="N16" i="64"/>
  <c r="M16" i="64"/>
  <c r="L16" i="64"/>
  <c r="K16" i="64"/>
  <c r="J16" i="64"/>
  <c r="I16" i="64"/>
  <c r="H16" i="64"/>
  <c r="G16" i="64"/>
  <c r="F16" i="64"/>
  <c r="E16" i="64"/>
  <c r="D16" i="64"/>
  <c r="C16" i="64"/>
  <c r="N15" i="64"/>
  <c r="M15" i="64"/>
  <c r="L15" i="64"/>
  <c r="K15" i="64"/>
  <c r="J15" i="64"/>
  <c r="I15" i="64"/>
  <c r="H15" i="64"/>
  <c r="G15" i="64"/>
  <c r="F15" i="64"/>
  <c r="E15" i="64"/>
  <c r="D15" i="64"/>
  <c r="N14" i="64"/>
  <c r="M14" i="64"/>
  <c r="L14" i="64"/>
  <c r="K14" i="64"/>
  <c r="J14" i="64"/>
  <c r="I14" i="64"/>
  <c r="H14" i="64"/>
  <c r="G14" i="64"/>
  <c r="F14" i="64"/>
  <c r="E14" i="64"/>
  <c r="D14" i="64"/>
  <c r="C14" i="64"/>
  <c r="N13" i="64"/>
  <c r="M13" i="64"/>
  <c r="L13" i="64"/>
  <c r="K13" i="64"/>
  <c r="J13" i="64"/>
  <c r="I13" i="64"/>
  <c r="H13" i="64"/>
  <c r="G13" i="64"/>
  <c r="F13" i="64"/>
  <c r="E13" i="64"/>
  <c r="D13" i="64"/>
  <c r="N12" i="64"/>
  <c r="M12" i="64"/>
  <c r="L12" i="64"/>
  <c r="K12" i="64"/>
  <c r="J12" i="64"/>
  <c r="I12" i="64"/>
  <c r="H12" i="64"/>
  <c r="G12" i="64"/>
  <c r="F12" i="64"/>
  <c r="E12" i="64"/>
  <c r="D12" i="64"/>
  <c r="C12" i="64"/>
  <c r="N11" i="64"/>
  <c r="M11" i="64"/>
  <c r="L11" i="64"/>
  <c r="K11" i="64"/>
  <c r="J11" i="64"/>
  <c r="I11" i="64"/>
  <c r="H11" i="64"/>
  <c r="G11" i="64"/>
  <c r="F11" i="64"/>
  <c r="E11" i="64"/>
  <c r="D11" i="64"/>
  <c r="N10" i="64"/>
  <c r="M10" i="64"/>
  <c r="L10" i="64"/>
  <c r="K10" i="64"/>
  <c r="J10" i="64"/>
  <c r="I10" i="64"/>
  <c r="H10" i="64"/>
  <c r="G10" i="64"/>
  <c r="F10" i="64"/>
  <c r="E10" i="64"/>
  <c r="D10" i="64"/>
  <c r="C10" i="64"/>
  <c r="N9" i="64"/>
  <c r="M9" i="64"/>
  <c r="L9" i="64"/>
  <c r="K9" i="64"/>
  <c r="J9" i="64"/>
  <c r="I9" i="64"/>
  <c r="H9" i="64"/>
  <c r="G9" i="64"/>
  <c r="F9" i="64"/>
  <c r="E9" i="64"/>
  <c r="D9" i="64"/>
  <c r="N8" i="64"/>
  <c r="M8" i="64"/>
  <c r="L8" i="64"/>
  <c r="K8" i="64"/>
  <c r="J8" i="64"/>
  <c r="I8" i="64"/>
  <c r="H8" i="64"/>
  <c r="G8" i="64"/>
  <c r="F8" i="64"/>
  <c r="E8" i="64"/>
  <c r="D8" i="64"/>
  <c r="C8" i="64"/>
  <c r="N7" i="64"/>
  <c r="M7" i="64"/>
  <c r="L7" i="64"/>
  <c r="K7" i="64"/>
  <c r="J7" i="64"/>
  <c r="I7" i="64"/>
  <c r="H7" i="64"/>
  <c r="G7" i="64"/>
  <c r="F7" i="64"/>
  <c r="E7" i="64"/>
  <c r="D7" i="64"/>
  <c r="N6" i="64"/>
  <c r="M6" i="64"/>
  <c r="L6" i="64"/>
  <c r="K6" i="64"/>
  <c r="J6" i="64"/>
  <c r="I6" i="64"/>
  <c r="H6" i="64"/>
  <c r="G6" i="64"/>
  <c r="F6" i="64"/>
  <c r="E6" i="64"/>
  <c r="D6" i="64"/>
  <c r="C6" i="64"/>
  <c r="N5" i="64"/>
  <c r="M5" i="64"/>
  <c r="L5" i="64"/>
  <c r="K5" i="64"/>
  <c r="J5" i="64"/>
  <c r="I5" i="64"/>
  <c r="H5" i="64"/>
  <c r="G5" i="64"/>
  <c r="F5" i="64"/>
  <c r="E5" i="64"/>
  <c r="D5" i="64"/>
  <c r="C5" i="64"/>
  <c r="C29" i="64" s="1"/>
  <c r="D4" i="64"/>
  <c r="E4" i="64" s="1"/>
  <c r="F4" i="64" s="1"/>
  <c r="G4" i="64" s="1"/>
  <c r="H4" i="64" s="1"/>
  <c r="I4" i="64" s="1"/>
  <c r="J4" i="64" s="1"/>
  <c r="K4" i="64" s="1"/>
  <c r="L4" i="64" s="1"/>
  <c r="M4" i="64" s="1"/>
  <c r="N4" i="64" s="1"/>
  <c r="C4" i="64"/>
  <c r="A1" i="64"/>
  <c r="N75" i="62"/>
  <c r="M75" i="62"/>
  <c r="L75" i="62"/>
  <c r="K75" i="62"/>
  <c r="J75" i="62"/>
  <c r="I75" i="62"/>
  <c r="H75" i="62"/>
  <c r="G75" i="62"/>
  <c r="F75" i="62"/>
  <c r="E75" i="62"/>
  <c r="D75" i="62"/>
  <c r="N74" i="62"/>
  <c r="M74" i="62"/>
  <c r="L74" i="62"/>
  <c r="K74" i="62"/>
  <c r="J74" i="62"/>
  <c r="I74" i="62"/>
  <c r="H74" i="62"/>
  <c r="G74" i="62"/>
  <c r="F74" i="62"/>
  <c r="E74" i="62"/>
  <c r="D74" i="62"/>
  <c r="C74" i="62"/>
  <c r="N73" i="62"/>
  <c r="M73" i="62"/>
  <c r="L73" i="62"/>
  <c r="K73" i="62"/>
  <c r="J73" i="62"/>
  <c r="I73" i="62"/>
  <c r="H73" i="62"/>
  <c r="G73" i="62"/>
  <c r="F73" i="62"/>
  <c r="E73" i="62"/>
  <c r="D73" i="62"/>
  <c r="N72" i="62"/>
  <c r="M72" i="62"/>
  <c r="L72" i="62"/>
  <c r="K72" i="62"/>
  <c r="J72" i="62"/>
  <c r="I72" i="62"/>
  <c r="H72" i="62"/>
  <c r="G72" i="62"/>
  <c r="F72" i="62"/>
  <c r="E72" i="62"/>
  <c r="D72" i="62"/>
  <c r="C72" i="62"/>
  <c r="N71" i="62"/>
  <c r="M71" i="62"/>
  <c r="L71" i="62"/>
  <c r="K71" i="62"/>
  <c r="J71" i="62"/>
  <c r="I71" i="62"/>
  <c r="H71" i="62"/>
  <c r="G71" i="62"/>
  <c r="F71" i="62"/>
  <c r="E71" i="62"/>
  <c r="D71" i="62"/>
  <c r="N70" i="62"/>
  <c r="M70" i="62"/>
  <c r="L70" i="62"/>
  <c r="K70" i="62"/>
  <c r="J70" i="62"/>
  <c r="I70" i="62"/>
  <c r="H70" i="62"/>
  <c r="G70" i="62"/>
  <c r="F70" i="62"/>
  <c r="E70" i="62"/>
  <c r="D70" i="62"/>
  <c r="C70" i="62"/>
  <c r="N69" i="62"/>
  <c r="M69" i="62"/>
  <c r="L69" i="62"/>
  <c r="K69" i="62"/>
  <c r="J69" i="62"/>
  <c r="I69" i="62"/>
  <c r="H69" i="62"/>
  <c r="G69" i="62"/>
  <c r="F69" i="62"/>
  <c r="E69" i="62"/>
  <c r="D69" i="62"/>
  <c r="N68" i="62"/>
  <c r="M68" i="62"/>
  <c r="L68" i="62"/>
  <c r="K68" i="62"/>
  <c r="J68" i="62"/>
  <c r="I68" i="62"/>
  <c r="H68" i="62"/>
  <c r="G68" i="62"/>
  <c r="F68" i="62"/>
  <c r="E68" i="62"/>
  <c r="D68" i="62"/>
  <c r="C68" i="62"/>
  <c r="N67" i="62"/>
  <c r="M67" i="62"/>
  <c r="L67" i="62"/>
  <c r="K67" i="62"/>
  <c r="J67" i="62"/>
  <c r="I67" i="62"/>
  <c r="H67" i="62"/>
  <c r="G67" i="62"/>
  <c r="F67" i="62"/>
  <c r="E67" i="62"/>
  <c r="D67" i="62"/>
  <c r="N66" i="62"/>
  <c r="M66" i="62"/>
  <c r="L66" i="62"/>
  <c r="K66" i="62"/>
  <c r="J66" i="62"/>
  <c r="I66" i="62"/>
  <c r="H66" i="62"/>
  <c r="G66" i="62"/>
  <c r="F66" i="62"/>
  <c r="E66" i="62"/>
  <c r="D66" i="62"/>
  <c r="C66" i="62"/>
  <c r="N65" i="62"/>
  <c r="M65" i="62"/>
  <c r="L65" i="62"/>
  <c r="K65" i="62"/>
  <c r="J65" i="62"/>
  <c r="I65" i="62"/>
  <c r="H65" i="62"/>
  <c r="G65" i="62"/>
  <c r="F65" i="62"/>
  <c r="E65" i="62"/>
  <c r="D65" i="62"/>
  <c r="N64" i="62"/>
  <c r="M64" i="62"/>
  <c r="L64" i="62"/>
  <c r="K64" i="62"/>
  <c r="J64" i="62"/>
  <c r="I64" i="62"/>
  <c r="H64" i="62"/>
  <c r="G64" i="62"/>
  <c r="F64" i="62"/>
  <c r="E64" i="62"/>
  <c r="D64" i="62"/>
  <c r="C64" i="62"/>
  <c r="N63" i="62"/>
  <c r="M63" i="62"/>
  <c r="L63" i="62"/>
  <c r="K63" i="62"/>
  <c r="J63" i="62"/>
  <c r="I63" i="62"/>
  <c r="H63" i="62"/>
  <c r="G63" i="62"/>
  <c r="F63" i="62"/>
  <c r="E63" i="62"/>
  <c r="D63" i="62"/>
  <c r="N62" i="62"/>
  <c r="M62" i="62"/>
  <c r="L62" i="62"/>
  <c r="K62" i="62"/>
  <c r="J62" i="62"/>
  <c r="I62" i="62"/>
  <c r="H62" i="62"/>
  <c r="G62" i="62"/>
  <c r="F62" i="62"/>
  <c r="E62" i="62"/>
  <c r="D62" i="62"/>
  <c r="C62" i="62"/>
  <c r="N61" i="62"/>
  <c r="M61" i="62"/>
  <c r="L61" i="62"/>
  <c r="K61" i="62"/>
  <c r="J61" i="62"/>
  <c r="I61" i="62"/>
  <c r="H61" i="62"/>
  <c r="G61" i="62"/>
  <c r="F61" i="62"/>
  <c r="E61" i="62"/>
  <c r="D61" i="62"/>
  <c r="N60" i="62"/>
  <c r="M60" i="62"/>
  <c r="L60" i="62"/>
  <c r="K60" i="62"/>
  <c r="J60" i="62"/>
  <c r="I60" i="62"/>
  <c r="H60" i="62"/>
  <c r="G60" i="62"/>
  <c r="F60" i="62"/>
  <c r="E60" i="62"/>
  <c r="D60" i="62"/>
  <c r="C60" i="62"/>
  <c r="N59" i="62"/>
  <c r="M59" i="62"/>
  <c r="L59" i="62"/>
  <c r="K59" i="62"/>
  <c r="J59" i="62"/>
  <c r="I59" i="62"/>
  <c r="H59" i="62"/>
  <c r="G59" i="62"/>
  <c r="F59" i="62"/>
  <c r="E59" i="62"/>
  <c r="D59" i="62"/>
  <c r="C59" i="62"/>
  <c r="C75" i="62" s="1"/>
  <c r="E58" i="62"/>
  <c r="F58" i="62" s="1"/>
  <c r="G58" i="62" s="1"/>
  <c r="H58" i="62" s="1"/>
  <c r="I58" i="62" s="1"/>
  <c r="J58" i="62" s="1"/>
  <c r="K58" i="62" s="1"/>
  <c r="L58" i="62" s="1"/>
  <c r="M58" i="62" s="1"/>
  <c r="N58" i="62" s="1"/>
  <c r="D58" i="62"/>
  <c r="C58" i="62"/>
  <c r="L38" i="62"/>
  <c r="L39" i="62" s="1"/>
  <c r="J38" i="62"/>
  <c r="J39" i="62" s="1"/>
  <c r="G38" i="62"/>
  <c r="G39" i="62" s="1"/>
  <c r="F38" i="62"/>
  <c r="F39" i="62" s="1"/>
  <c r="C38" i="62"/>
  <c r="C39" i="62" s="1"/>
  <c r="B38" i="62"/>
  <c r="L36" i="62"/>
  <c r="L37" i="62" s="1"/>
  <c r="K36" i="62"/>
  <c r="K37" i="62" s="1"/>
  <c r="J36" i="62"/>
  <c r="J37" i="62" s="1"/>
  <c r="G36" i="62"/>
  <c r="G37" i="62" s="1"/>
  <c r="F36" i="62"/>
  <c r="F37" i="62" s="1"/>
  <c r="C36" i="62"/>
  <c r="C37" i="62" s="1"/>
  <c r="B36" i="62"/>
  <c r="J35" i="62"/>
  <c r="L34" i="62"/>
  <c r="L35" i="62" s="1"/>
  <c r="J34" i="62"/>
  <c r="G34" i="62"/>
  <c r="G35" i="62" s="1"/>
  <c r="F34" i="62"/>
  <c r="F35" i="62" s="1"/>
  <c r="E34" i="62"/>
  <c r="E35" i="62" s="1"/>
  <c r="C34" i="62"/>
  <c r="C35" i="62" s="1"/>
  <c r="B34" i="62"/>
  <c r="N33" i="62"/>
  <c r="M33" i="62"/>
  <c r="L33" i="62"/>
  <c r="K33" i="62"/>
  <c r="J33" i="62"/>
  <c r="I33" i="62"/>
  <c r="H33" i="62"/>
  <c r="G33" i="62"/>
  <c r="F33" i="62"/>
  <c r="E33" i="62"/>
  <c r="D33" i="62"/>
  <c r="C33" i="62"/>
  <c r="C32" i="62"/>
  <c r="D32" i="62" s="1"/>
  <c r="E32" i="62" s="1"/>
  <c r="F32" i="62" s="1"/>
  <c r="G32" i="62" s="1"/>
  <c r="H32" i="62" s="1"/>
  <c r="I32" i="62" s="1"/>
  <c r="J32" i="62" s="1"/>
  <c r="K32" i="62" s="1"/>
  <c r="L32" i="62" s="1"/>
  <c r="M32" i="62" s="1"/>
  <c r="N32" i="62" s="1"/>
  <c r="N19" i="62"/>
  <c r="M19" i="62"/>
  <c r="L19" i="62"/>
  <c r="K19" i="62"/>
  <c r="J19" i="62"/>
  <c r="I19" i="62"/>
  <c r="H19" i="62"/>
  <c r="G19" i="62"/>
  <c r="F19" i="62"/>
  <c r="E19" i="62"/>
  <c r="D19" i="62"/>
  <c r="N18" i="62"/>
  <c r="M18" i="62"/>
  <c r="L18" i="62"/>
  <c r="K18" i="62"/>
  <c r="J18" i="62"/>
  <c r="I18" i="62"/>
  <c r="H18" i="62"/>
  <c r="G18" i="62"/>
  <c r="F18" i="62"/>
  <c r="E18" i="62"/>
  <c r="D18" i="62"/>
  <c r="C18" i="62"/>
  <c r="N17" i="62"/>
  <c r="M17" i="62"/>
  <c r="L17" i="62"/>
  <c r="K17" i="62"/>
  <c r="J17" i="62"/>
  <c r="I17" i="62"/>
  <c r="H17" i="62"/>
  <c r="G17" i="62"/>
  <c r="F17" i="62"/>
  <c r="E17" i="62"/>
  <c r="D17" i="62"/>
  <c r="N16" i="62"/>
  <c r="M16" i="62"/>
  <c r="L16" i="62"/>
  <c r="K16" i="62"/>
  <c r="J16" i="62"/>
  <c r="I16" i="62"/>
  <c r="H16" i="62"/>
  <c r="G16" i="62"/>
  <c r="F16" i="62"/>
  <c r="E16" i="62"/>
  <c r="D16" i="62"/>
  <c r="C16" i="62"/>
  <c r="N15" i="62"/>
  <c r="M15" i="62"/>
  <c r="L15" i="62"/>
  <c r="K15" i="62"/>
  <c r="J15" i="62"/>
  <c r="I15" i="62"/>
  <c r="H15" i="62"/>
  <c r="G15" i="62"/>
  <c r="F15" i="62"/>
  <c r="E15" i="62"/>
  <c r="D15" i="62"/>
  <c r="N14" i="62"/>
  <c r="M14" i="62"/>
  <c r="L14" i="62"/>
  <c r="K14" i="62"/>
  <c r="J14" i="62"/>
  <c r="I14" i="62"/>
  <c r="H14" i="62"/>
  <c r="G14" i="62"/>
  <c r="F14" i="62"/>
  <c r="E14" i="62"/>
  <c r="D14" i="62"/>
  <c r="C14" i="62"/>
  <c r="N13" i="62"/>
  <c r="M13" i="62"/>
  <c r="L13" i="62"/>
  <c r="K13" i="62"/>
  <c r="J13" i="62"/>
  <c r="I13" i="62"/>
  <c r="H13" i="62"/>
  <c r="G13" i="62"/>
  <c r="F13" i="62"/>
  <c r="E13" i="62"/>
  <c r="D13" i="62"/>
  <c r="N12" i="62"/>
  <c r="M12" i="62"/>
  <c r="L12" i="62"/>
  <c r="K12" i="62"/>
  <c r="J12" i="62"/>
  <c r="I12" i="62"/>
  <c r="H12" i="62"/>
  <c r="G12" i="62"/>
  <c r="F12" i="62"/>
  <c r="E12" i="62"/>
  <c r="D12" i="62"/>
  <c r="C12" i="62"/>
  <c r="N11" i="62"/>
  <c r="M11" i="62"/>
  <c r="L11" i="62"/>
  <c r="K11" i="62"/>
  <c r="J11" i="62"/>
  <c r="I11" i="62"/>
  <c r="H11" i="62"/>
  <c r="G11" i="62"/>
  <c r="F11" i="62"/>
  <c r="E11" i="62"/>
  <c r="D11" i="62"/>
  <c r="N10" i="62"/>
  <c r="M10" i="62"/>
  <c r="L10" i="62"/>
  <c r="K10" i="62"/>
  <c r="J10" i="62"/>
  <c r="I10" i="62"/>
  <c r="H10" i="62"/>
  <c r="G10" i="62"/>
  <c r="F10" i="62"/>
  <c r="E10" i="62"/>
  <c r="D10" i="62"/>
  <c r="C10" i="62"/>
  <c r="N9" i="62"/>
  <c r="M9" i="62"/>
  <c r="L9" i="62"/>
  <c r="K9" i="62"/>
  <c r="J9" i="62"/>
  <c r="I9" i="62"/>
  <c r="H9" i="62"/>
  <c r="G9" i="62"/>
  <c r="F9" i="62"/>
  <c r="E9" i="62"/>
  <c r="D9" i="62"/>
  <c r="N8" i="62"/>
  <c r="M8" i="62"/>
  <c r="L8" i="62"/>
  <c r="K8" i="62"/>
  <c r="J8" i="62"/>
  <c r="I8" i="62"/>
  <c r="H8" i="62"/>
  <c r="G8" i="62"/>
  <c r="F8" i="62"/>
  <c r="E8" i="62"/>
  <c r="D8" i="62"/>
  <c r="C8" i="62"/>
  <c r="N7" i="62"/>
  <c r="M7" i="62"/>
  <c r="L7" i="62"/>
  <c r="K7" i="62"/>
  <c r="J7" i="62"/>
  <c r="I7" i="62"/>
  <c r="H7" i="62"/>
  <c r="G7" i="62"/>
  <c r="F7" i="62"/>
  <c r="E7" i="62"/>
  <c r="D7" i="62"/>
  <c r="N6" i="62"/>
  <c r="M6" i="62"/>
  <c r="L6" i="62"/>
  <c r="K6" i="62"/>
  <c r="J6" i="62"/>
  <c r="I6" i="62"/>
  <c r="H6" i="62"/>
  <c r="G6" i="62"/>
  <c r="F6" i="62"/>
  <c r="E6" i="62"/>
  <c r="D6" i="62"/>
  <c r="C6" i="62"/>
  <c r="N5" i="62"/>
  <c r="M5" i="62"/>
  <c r="L5" i="62"/>
  <c r="K5" i="62"/>
  <c r="J5" i="62"/>
  <c r="I5" i="62"/>
  <c r="H5" i="62"/>
  <c r="G5" i="62"/>
  <c r="F5" i="62"/>
  <c r="E5" i="62"/>
  <c r="D5" i="62"/>
  <c r="C5" i="62"/>
  <c r="C19" i="62" s="1"/>
  <c r="C4" i="62"/>
  <c r="D4" i="62" s="1"/>
  <c r="E4" i="62" s="1"/>
  <c r="F4" i="62" s="1"/>
  <c r="G4" i="62" s="1"/>
  <c r="H4" i="62" s="1"/>
  <c r="I4" i="62" s="1"/>
  <c r="J4" i="62" s="1"/>
  <c r="K4" i="62" s="1"/>
  <c r="L4" i="62" s="1"/>
  <c r="M4" i="62" s="1"/>
  <c r="N4" i="62" s="1"/>
  <c r="A1" i="62"/>
  <c r="N21" i="61"/>
  <c r="M21" i="61"/>
  <c r="L21" i="61"/>
  <c r="K21" i="61"/>
  <c r="J21" i="61"/>
  <c r="I21" i="61"/>
  <c r="H21" i="61"/>
  <c r="G21" i="61"/>
  <c r="F21" i="61"/>
  <c r="E21" i="61"/>
  <c r="D21" i="61"/>
  <c r="N20" i="61"/>
  <c r="M20" i="61"/>
  <c r="L20" i="61"/>
  <c r="K20" i="61"/>
  <c r="J20" i="61"/>
  <c r="I20" i="61"/>
  <c r="H20" i="61"/>
  <c r="G20" i="61"/>
  <c r="F20" i="61"/>
  <c r="E20" i="61"/>
  <c r="D20" i="61"/>
  <c r="C20" i="61"/>
  <c r="N19" i="61"/>
  <c r="M19" i="61"/>
  <c r="L19" i="61"/>
  <c r="K19" i="61"/>
  <c r="J19" i="61"/>
  <c r="I19" i="61"/>
  <c r="H19" i="61"/>
  <c r="G19" i="61"/>
  <c r="F19" i="61"/>
  <c r="E19" i="61"/>
  <c r="D19" i="61"/>
  <c r="N18" i="61"/>
  <c r="M18" i="61"/>
  <c r="L18" i="61"/>
  <c r="K18" i="61"/>
  <c r="J18" i="61"/>
  <c r="I18" i="61"/>
  <c r="H18" i="61"/>
  <c r="G18" i="61"/>
  <c r="F18" i="61"/>
  <c r="E18" i="61"/>
  <c r="D18" i="61"/>
  <c r="C18" i="61"/>
  <c r="N17" i="61"/>
  <c r="M17" i="61"/>
  <c r="L17" i="61"/>
  <c r="K17" i="61"/>
  <c r="J17" i="61"/>
  <c r="I17" i="61"/>
  <c r="H17" i="61"/>
  <c r="G17" i="61"/>
  <c r="F17" i="61"/>
  <c r="E17" i="61"/>
  <c r="D17" i="61"/>
  <c r="N16" i="61"/>
  <c r="M16" i="61"/>
  <c r="L16" i="61"/>
  <c r="K16" i="61"/>
  <c r="J16" i="61"/>
  <c r="I16" i="61"/>
  <c r="H16" i="61"/>
  <c r="G16" i="61"/>
  <c r="F16" i="61"/>
  <c r="E16" i="61"/>
  <c r="D16" i="61"/>
  <c r="C16" i="61"/>
  <c r="N15" i="61"/>
  <c r="M15" i="61"/>
  <c r="L15" i="61"/>
  <c r="K15" i="61"/>
  <c r="J15" i="61"/>
  <c r="I15" i="61"/>
  <c r="H15" i="61"/>
  <c r="G15" i="61"/>
  <c r="F15" i="61"/>
  <c r="E15" i="61"/>
  <c r="D15" i="61"/>
  <c r="N14" i="61"/>
  <c r="M14" i="61"/>
  <c r="L14" i="61"/>
  <c r="K14" i="61"/>
  <c r="J14" i="61"/>
  <c r="I14" i="61"/>
  <c r="H14" i="61"/>
  <c r="G14" i="61"/>
  <c r="F14" i="61"/>
  <c r="E14" i="61"/>
  <c r="D14" i="61"/>
  <c r="C14" i="61"/>
  <c r="N13" i="61"/>
  <c r="M13" i="61"/>
  <c r="L13" i="61"/>
  <c r="K13" i="61"/>
  <c r="J13" i="61"/>
  <c r="I13" i="61"/>
  <c r="H13" i="61"/>
  <c r="G13" i="61"/>
  <c r="F13" i="61"/>
  <c r="E13" i="61"/>
  <c r="D13" i="61"/>
  <c r="N12" i="61"/>
  <c r="M12" i="61"/>
  <c r="L12" i="61"/>
  <c r="K12" i="61"/>
  <c r="J12" i="61"/>
  <c r="I12" i="61"/>
  <c r="H12" i="61"/>
  <c r="G12" i="61"/>
  <c r="F12" i="61"/>
  <c r="E12" i="61"/>
  <c r="D12" i="61"/>
  <c r="C12" i="61"/>
  <c r="N11" i="61"/>
  <c r="M11" i="61"/>
  <c r="L11" i="61"/>
  <c r="K11" i="61"/>
  <c r="J11" i="61"/>
  <c r="I11" i="61"/>
  <c r="H11" i="61"/>
  <c r="G11" i="61"/>
  <c r="F11" i="61"/>
  <c r="E11" i="61"/>
  <c r="D11" i="61"/>
  <c r="N10" i="61"/>
  <c r="M10" i="61"/>
  <c r="L10" i="61"/>
  <c r="K10" i="61"/>
  <c r="J10" i="61"/>
  <c r="I10" i="61"/>
  <c r="H10" i="61"/>
  <c r="G10" i="61"/>
  <c r="F10" i="61"/>
  <c r="E10" i="61"/>
  <c r="D10" i="61"/>
  <c r="C10" i="61"/>
  <c r="N9" i="61"/>
  <c r="M9" i="61"/>
  <c r="L9" i="61"/>
  <c r="K9" i="61"/>
  <c r="J9" i="61"/>
  <c r="I9" i="61"/>
  <c r="H9" i="61"/>
  <c r="G9" i="61"/>
  <c r="F9" i="61"/>
  <c r="E9" i="61"/>
  <c r="D9" i="61"/>
  <c r="N8" i="61"/>
  <c r="M8" i="61"/>
  <c r="L8" i="61"/>
  <c r="K8" i="61"/>
  <c r="J8" i="61"/>
  <c r="I8" i="61"/>
  <c r="H8" i="61"/>
  <c r="G8" i="61"/>
  <c r="F8" i="61"/>
  <c r="E8" i="61"/>
  <c r="D8" i="61"/>
  <c r="C8" i="61"/>
  <c r="N7" i="61"/>
  <c r="M7" i="61"/>
  <c r="L7" i="61"/>
  <c r="K7" i="61"/>
  <c r="J7" i="61"/>
  <c r="I7" i="61"/>
  <c r="H7" i="61"/>
  <c r="G7" i="61"/>
  <c r="F7" i="61"/>
  <c r="E7" i="61"/>
  <c r="D7" i="61"/>
  <c r="N6" i="61"/>
  <c r="M6" i="61"/>
  <c r="L6" i="61"/>
  <c r="K6" i="61"/>
  <c r="J6" i="61"/>
  <c r="I6" i="61"/>
  <c r="H6" i="61"/>
  <c r="G6" i="61"/>
  <c r="F6" i="61"/>
  <c r="E6" i="61"/>
  <c r="D6" i="61"/>
  <c r="C6" i="61"/>
  <c r="N5" i="61"/>
  <c r="M5" i="61"/>
  <c r="L5" i="61"/>
  <c r="K5" i="61"/>
  <c r="J5" i="61"/>
  <c r="I5" i="61"/>
  <c r="H5" i="61"/>
  <c r="G5" i="61"/>
  <c r="F5" i="61"/>
  <c r="E5" i="61"/>
  <c r="D5" i="61"/>
  <c r="C5" i="61"/>
  <c r="C21" i="61" s="1"/>
  <c r="D4" i="61"/>
  <c r="E4" i="61" s="1"/>
  <c r="F4" i="61" s="1"/>
  <c r="G4" i="61" s="1"/>
  <c r="H4" i="61" s="1"/>
  <c r="I4" i="61" s="1"/>
  <c r="J4" i="61" s="1"/>
  <c r="K4" i="61" s="1"/>
  <c r="L4" i="61" s="1"/>
  <c r="M4" i="61" s="1"/>
  <c r="N4" i="61" s="1"/>
  <c r="C4" i="61"/>
  <c r="A1" i="61"/>
  <c r="N15" i="59"/>
  <c r="M15" i="59"/>
  <c r="L15" i="59"/>
  <c r="K15" i="59"/>
  <c r="J15" i="59"/>
  <c r="I15" i="59"/>
  <c r="H15" i="59"/>
  <c r="G15" i="59"/>
  <c r="F15" i="59"/>
  <c r="E15" i="59"/>
  <c r="D15" i="59"/>
  <c r="N14" i="59"/>
  <c r="M14" i="59"/>
  <c r="L14" i="59"/>
  <c r="K14" i="59"/>
  <c r="J14" i="59"/>
  <c r="I14" i="59"/>
  <c r="H14" i="59"/>
  <c r="G14" i="59"/>
  <c r="F14" i="59"/>
  <c r="E14" i="59"/>
  <c r="D14" i="59"/>
  <c r="C14" i="59"/>
  <c r="N13" i="59"/>
  <c r="M13" i="59"/>
  <c r="L13" i="59"/>
  <c r="K13" i="59"/>
  <c r="J13" i="59"/>
  <c r="I13" i="59"/>
  <c r="H13" i="59"/>
  <c r="G13" i="59"/>
  <c r="F13" i="59"/>
  <c r="E13" i="59"/>
  <c r="D13" i="59"/>
  <c r="N12" i="59"/>
  <c r="M12" i="59"/>
  <c r="L12" i="59"/>
  <c r="K12" i="59"/>
  <c r="J12" i="59"/>
  <c r="I12" i="59"/>
  <c r="H12" i="59"/>
  <c r="G12" i="59"/>
  <c r="F12" i="59"/>
  <c r="E12" i="59"/>
  <c r="D12" i="59"/>
  <c r="C12" i="59"/>
  <c r="N11" i="59"/>
  <c r="M11" i="59"/>
  <c r="L11" i="59"/>
  <c r="K11" i="59"/>
  <c r="J11" i="59"/>
  <c r="I11" i="59"/>
  <c r="H11" i="59"/>
  <c r="G11" i="59"/>
  <c r="F11" i="59"/>
  <c r="E11" i="59"/>
  <c r="D11" i="59"/>
  <c r="N10" i="59"/>
  <c r="M10" i="59"/>
  <c r="L10" i="59"/>
  <c r="K10" i="59"/>
  <c r="J10" i="59"/>
  <c r="I10" i="59"/>
  <c r="H10" i="59"/>
  <c r="G10" i="59"/>
  <c r="F10" i="59"/>
  <c r="E10" i="59"/>
  <c r="D10" i="59"/>
  <c r="C10" i="59"/>
  <c r="N9" i="59"/>
  <c r="M9" i="59"/>
  <c r="L9" i="59"/>
  <c r="K9" i="59"/>
  <c r="J9" i="59"/>
  <c r="I9" i="59"/>
  <c r="H9" i="59"/>
  <c r="G9" i="59"/>
  <c r="F9" i="59"/>
  <c r="E9" i="59"/>
  <c r="D9" i="59"/>
  <c r="N8" i="59"/>
  <c r="M8" i="59"/>
  <c r="L8" i="59"/>
  <c r="K8" i="59"/>
  <c r="J8" i="59"/>
  <c r="I8" i="59"/>
  <c r="H8" i="59"/>
  <c r="G8" i="59"/>
  <c r="F8" i="59"/>
  <c r="E8" i="59"/>
  <c r="D8" i="59"/>
  <c r="N7" i="59"/>
  <c r="M7" i="59"/>
  <c r="L7" i="59"/>
  <c r="K7" i="59"/>
  <c r="J7" i="59"/>
  <c r="I7" i="59"/>
  <c r="H7" i="59"/>
  <c r="G7" i="59"/>
  <c r="F7" i="59"/>
  <c r="E7" i="59"/>
  <c r="D7" i="59"/>
  <c r="N6" i="59"/>
  <c r="M6" i="59"/>
  <c r="L6" i="59"/>
  <c r="K6" i="59"/>
  <c r="J6" i="59"/>
  <c r="I6" i="59"/>
  <c r="H6" i="59"/>
  <c r="G6" i="59"/>
  <c r="F6" i="59"/>
  <c r="E6" i="59"/>
  <c r="D6" i="59"/>
  <c r="C6" i="59"/>
  <c r="N5" i="59"/>
  <c r="M5" i="59"/>
  <c r="L5" i="59"/>
  <c r="K5" i="59"/>
  <c r="J5" i="59"/>
  <c r="I5" i="59"/>
  <c r="H5" i="59"/>
  <c r="G5" i="59"/>
  <c r="F5" i="59"/>
  <c r="E5" i="59"/>
  <c r="D5" i="59"/>
  <c r="C5" i="59"/>
  <c r="C15" i="59" s="1"/>
  <c r="C4" i="59"/>
  <c r="A1" i="1" s="1"/>
  <c r="A1" i="59"/>
  <c r="C11" i="59" l="1"/>
  <c r="C35" i="66"/>
  <c r="C15" i="66"/>
  <c r="C7" i="59"/>
  <c r="C13" i="66"/>
  <c r="C37" i="66"/>
  <c r="C51" i="64"/>
  <c r="C11" i="66"/>
  <c r="C9" i="66"/>
  <c r="C7" i="62"/>
  <c r="C9" i="62"/>
  <c r="C11" i="62"/>
  <c r="C13" i="62"/>
  <c r="C15" i="62"/>
  <c r="C17" i="62"/>
  <c r="C7" i="64"/>
  <c r="C9" i="64"/>
  <c r="C11" i="64"/>
  <c r="C13" i="64"/>
  <c r="C15" i="64"/>
  <c r="C17" i="64"/>
  <c r="C19" i="64"/>
  <c r="C21" i="64"/>
  <c r="C23" i="64"/>
  <c r="C25" i="64"/>
  <c r="C27" i="64"/>
  <c r="C7" i="66"/>
  <c r="C49" i="64"/>
  <c r="C61" i="62"/>
  <c r="C63" i="62"/>
  <c r="C65" i="62"/>
  <c r="C67" i="62"/>
  <c r="C69" i="62"/>
  <c r="C71" i="62"/>
  <c r="C73" i="62"/>
  <c r="C9" i="59"/>
  <c r="C47" i="64"/>
  <c r="C7" i="61"/>
  <c r="C9" i="61"/>
  <c r="C11" i="61"/>
  <c r="C13" i="61"/>
  <c r="C15" i="61"/>
  <c r="C17" i="61"/>
  <c r="C19" i="61"/>
  <c r="C19" i="66"/>
  <c r="C45" i="64"/>
  <c r="C13" i="59"/>
  <c r="C17" i="66"/>
  <c r="M36" i="62"/>
  <c r="M37" i="62" s="1"/>
  <c r="H38" i="62"/>
  <c r="H39" i="62" s="1"/>
  <c r="H100" i="65"/>
  <c r="H101" i="65" s="1"/>
  <c r="N104" i="65"/>
  <c r="N105" i="65" s="1"/>
  <c r="H100" i="69"/>
  <c r="H101" i="69" s="1"/>
  <c r="H104" i="69"/>
  <c r="H105" i="69" s="1"/>
  <c r="H34" i="62"/>
  <c r="H35" i="62" s="1"/>
  <c r="D36" i="62"/>
  <c r="D37" i="62" s="1"/>
  <c r="M102" i="65"/>
  <c r="M103" i="65" s="1"/>
  <c r="D104" i="65"/>
  <c r="D105" i="65" s="1"/>
  <c r="D102" i="69"/>
  <c r="D103" i="69" s="1"/>
  <c r="K38" i="62"/>
  <c r="K39" i="62" s="1"/>
  <c r="N102" i="65"/>
  <c r="N103" i="65" s="1"/>
  <c r="K104" i="69"/>
  <c r="K105" i="69" s="1"/>
  <c r="M100" i="65"/>
  <c r="M101" i="65" s="1"/>
  <c r="D102" i="65"/>
  <c r="D103" i="65" s="1"/>
  <c r="M100" i="69"/>
  <c r="M101" i="69" s="1"/>
  <c r="M34" i="62"/>
  <c r="M35" i="62" s="1"/>
  <c r="H36" i="62"/>
  <c r="H37" i="62" s="1"/>
  <c r="M38" i="62"/>
  <c r="M39" i="62" s="1"/>
  <c r="H104" i="65"/>
  <c r="H105" i="65" s="1"/>
  <c r="D34" i="62"/>
  <c r="D35" i="62" s="1"/>
  <c r="D38" i="62"/>
  <c r="D39" i="62" s="1"/>
  <c r="N38" i="62"/>
  <c r="N39" i="62" s="1"/>
  <c r="D100" i="65"/>
  <c r="D101" i="65" s="1"/>
  <c r="D100" i="69"/>
  <c r="D101" i="69" s="1"/>
  <c r="N34" i="62"/>
  <c r="N35" i="62" s="1"/>
  <c r="E36" i="62"/>
  <c r="E37" i="62" s="1"/>
  <c r="I100" i="65"/>
  <c r="I101" i="65" s="1"/>
  <c r="N100" i="69"/>
  <c r="N101" i="69" s="1"/>
  <c r="E102" i="69"/>
  <c r="E103" i="69" s="1"/>
  <c r="N36" i="62"/>
  <c r="N37" i="62" s="1"/>
  <c r="E38" i="62"/>
  <c r="E39" i="62" s="1"/>
  <c r="I102" i="65"/>
  <c r="I103" i="65" s="1"/>
  <c r="N102" i="69"/>
  <c r="N103" i="69" s="1"/>
  <c r="E104" i="69"/>
  <c r="E105" i="69" s="1"/>
  <c r="K100" i="65"/>
  <c r="K101" i="65" s="1"/>
  <c r="I104" i="65"/>
  <c r="I105" i="65" s="1"/>
  <c r="N104" i="69"/>
  <c r="N105" i="69" s="1"/>
  <c r="I34" i="62"/>
  <c r="I35" i="62" s="1"/>
  <c r="K102" i="65"/>
  <c r="K103" i="65" s="1"/>
  <c r="I100" i="69"/>
  <c r="I101" i="69" s="1"/>
  <c r="I36" i="62"/>
  <c r="I37" i="62" s="1"/>
  <c r="E100" i="65"/>
  <c r="E101" i="65" s="1"/>
  <c r="K104" i="65"/>
  <c r="K105" i="65" s="1"/>
  <c r="I102" i="69"/>
  <c r="I103" i="69" s="1"/>
  <c r="K34" i="62"/>
  <c r="K35" i="62" s="1"/>
  <c r="I38" i="62"/>
  <c r="I39" i="62" s="1"/>
  <c r="E102" i="65"/>
  <c r="E103" i="65" s="1"/>
  <c r="K100" i="69"/>
  <c r="K101" i="69" s="1"/>
  <c r="D4" i="59"/>
  <c r="E4" i="59" l="1"/>
  <c r="A1" i="47"/>
  <c r="F4" i="59" l="1"/>
  <c r="A1" i="48"/>
  <c r="A1" i="49" l="1"/>
  <c r="G4" i="59"/>
  <c r="A1" i="51" l="1"/>
  <c r="H4" i="59"/>
  <c r="A1" i="52" l="1"/>
  <c r="I4" i="59"/>
  <c r="A1" i="53" l="1"/>
  <c r="J4" i="59"/>
  <c r="K4" i="59" l="1"/>
  <c r="A1" i="54"/>
  <c r="L4" i="59" l="1"/>
  <c r="A1" i="55"/>
  <c r="M4" i="59" l="1"/>
  <c r="A1" i="56"/>
  <c r="N4" i="59" l="1"/>
  <c r="A1" i="58" s="1"/>
  <c r="A1" i="57"/>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<sst xmlns="http://schemas.openxmlformats.org/spreadsheetml/2006/main" count="979" uniqueCount="154">
  <si>
    <t>Falls Tracker Tool</t>
  </si>
  <si>
    <r>
      <t xml:space="preserve">This Falls Tracker Tool was originally developed by IPRO, the Medicare Quality Improvement Organization for New York State, and has been adapted by Telligen to assist long-term care facilities to track falls among their residents, analyze falls data and use the information to develop an action plan. 
</t>
    </r>
    <r>
      <rPr>
        <b/>
        <sz val="11"/>
        <color rgb="FF000000"/>
        <rFont val="Calibri"/>
        <family val="2"/>
        <scheme val="minor"/>
      </rPr>
      <t xml:space="preserve">To begin using the workbook, please navigate to the Instructions tab below. </t>
    </r>
  </si>
  <si>
    <t>This material was prepared by Telligen, a Quality Innovation Network-Quality Improvement Organization,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This material is for informational purposes only and does not constitute medical advice; it is not intended to be a substitute for professional medical advice, diagnosis or treatment. 12SOW-QIN-11/07/23-5105</t>
  </si>
  <si>
    <t>Falls Tracker Tool Instructions</t>
  </si>
  <si>
    <r>
      <t>STEP 1</t>
    </r>
    <r>
      <rPr>
        <sz val="11"/>
        <color rgb="FF000000"/>
        <rFont val="Calibri"/>
        <family val="2"/>
        <scheme val="minor"/>
      </rPr>
      <t xml:space="preserve">: Complete the following fields below by typing your answers in the gray boxes: Facility Name, Tracking Start Date, Number of Shifts and AM Shift Start Time. </t>
    </r>
  </si>
  <si>
    <t>FACILITY NAME:</t>
  </si>
  <si>
    <r>
      <rPr>
        <b/>
        <sz val="14"/>
        <color rgb="FF0B9CD8"/>
        <rFont val="Calibri"/>
        <family val="2"/>
        <scheme val="minor"/>
      </rPr>
      <t xml:space="preserve">TRACKING START DATE: </t>
    </r>
    <r>
      <rPr>
        <b/>
        <sz val="11"/>
        <color rgb="FFF89822"/>
        <rFont val="Calibri"/>
        <family val="2"/>
        <scheme val="minor"/>
      </rPr>
      <t xml:space="preserve">
</t>
    </r>
    <r>
      <rPr>
        <i/>
        <sz val="11"/>
        <rFont val="Calibri"/>
        <family val="2"/>
        <scheme val="minor"/>
      </rPr>
      <t>Type in this format: mm-yyyy</t>
    </r>
  </si>
  <si>
    <r>
      <rPr>
        <b/>
        <sz val="16"/>
        <color rgb="FF0B9CD8"/>
        <rFont val="Calibri"/>
        <family val="2"/>
        <scheme val="minor"/>
      </rPr>
      <t>NUMBER OF SHIFTS:</t>
    </r>
    <r>
      <rPr>
        <i/>
        <sz val="11"/>
        <color rgb="FF0B9CD8"/>
        <rFont val="Calibri"/>
        <family val="2"/>
        <scheme val="minor"/>
      </rPr>
      <t xml:space="preserve">
</t>
    </r>
    <r>
      <rPr>
        <i/>
        <sz val="11"/>
        <color rgb="FF000000"/>
        <rFont val="Calibri"/>
        <family val="2"/>
        <scheme val="minor"/>
      </rPr>
      <t>Select from dropdown: 2 or 3</t>
    </r>
  </si>
  <si>
    <r>
      <rPr>
        <b/>
        <sz val="14"/>
        <color rgb="FF0B9CD8"/>
        <rFont val="Calibri"/>
        <family val="2"/>
        <scheme val="minor"/>
      </rPr>
      <t xml:space="preserve">AM SHIFT START TIME: </t>
    </r>
    <r>
      <rPr>
        <b/>
        <sz val="11"/>
        <color rgb="FFF89822"/>
        <rFont val="Calibri"/>
        <family val="2"/>
        <scheme val="minor"/>
      </rPr>
      <t xml:space="preserve">
</t>
    </r>
    <r>
      <rPr>
        <i/>
        <sz val="11"/>
        <rFont val="Calibri"/>
        <family val="2"/>
        <scheme val="minor"/>
      </rPr>
      <t>Type in this form</t>
    </r>
    <r>
      <rPr>
        <i/>
        <sz val="11"/>
        <color rgb="FF000000"/>
        <rFont val="Calibri"/>
        <family val="2"/>
        <scheme val="minor"/>
      </rPr>
      <t>at: HH:MM</t>
    </r>
  </si>
  <si>
    <r>
      <rPr>
        <b/>
        <sz val="11"/>
        <color rgb="FF000000"/>
        <rFont val="Calibri"/>
        <family val="2"/>
        <scheme val="minor"/>
      </rPr>
      <t>STEP 2</t>
    </r>
    <r>
      <rPr>
        <sz val="11"/>
        <color rgb="FF000000"/>
        <rFont val="Calibri"/>
        <family val="2"/>
        <scheme val="minor"/>
      </rPr>
      <t xml:space="preserve">: Navigate to the yellow </t>
    </r>
    <r>
      <rPr>
        <i/>
        <sz val="11"/>
        <color rgb="FF000000"/>
        <rFont val="Calibri"/>
        <family val="2"/>
        <scheme val="minor"/>
      </rPr>
      <t>Month_1</t>
    </r>
    <r>
      <rPr>
        <sz val="11"/>
        <color rgb="FF000000"/>
        <rFont val="Calibri"/>
        <family val="2"/>
        <scheme val="minor"/>
      </rPr>
      <t xml:space="preserve"> tab to begin the first month of entering your observational falls tracking data. </t>
    </r>
  </si>
  <si>
    <r>
      <t>STEP 3</t>
    </r>
    <r>
      <rPr>
        <sz val="11"/>
        <color rgb="FF000000"/>
        <rFont val="Calibri"/>
        <family val="2"/>
        <scheme val="minor"/>
      </rPr>
      <t>: Navigate to the green tabs to see the automatic summary calculations/graphs, including:</t>
    </r>
  </si>
  <si>
    <t>General Info:</t>
  </si>
  <si>
    <t>Falls within 30 days of admit/readmit, falls resulting in injury, falls with proper "risk assessment," falls with restraint in use, immediate falls interventions implemented/careplan updated</t>
  </si>
  <si>
    <t>Post-Fall Evaluation Components:</t>
  </si>
  <si>
    <t>History of falls, underlying medical problems, medications, functional status, sensory status, psychological status, environmental issues</t>
  </si>
  <si>
    <t>Day of Week, Shift &amp; Time:</t>
  </si>
  <si>
    <t>Day of the week the fall occurred, the shift during which the fall occurred, the time of the fall in 3-hour increments</t>
  </si>
  <si>
    <t>Location &amp; Prior Activity:</t>
  </si>
  <si>
    <t>Location where fall took place, activity being participated in prior to fall occurring</t>
  </si>
  <si>
    <t>Injury &amp; Tx Location:</t>
  </si>
  <si>
    <t>If injury occurred, the type of injury, treatment location</t>
  </si>
  <si>
    <t>Resident-Specific:</t>
  </si>
  <si>
    <t>All of the calculations listed above, but for a specific resident</t>
  </si>
  <si>
    <t>Unit-Specific:</t>
  </si>
  <si>
    <t>All of the calculations listed above, but for a specific unit</t>
  </si>
  <si>
    <t>The tables and charts below will auto-populate based on your monthly falls tracker data.</t>
  </si>
  <si>
    <t>Reporting Month</t>
  </si>
  <si>
    <t>Month_1</t>
  </si>
  <si>
    <t>Month_2</t>
  </si>
  <si>
    <t>Month_3</t>
  </si>
  <si>
    <t>Month_4</t>
  </si>
  <si>
    <t>Month_5</t>
  </si>
  <si>
    <t>Month_6</t>
  </si>
  <si>
    <t>Month_7</t>
  </si>
  <si>
    <t>Month_8</t>
  </si>
  <si>
    <t>Month_9</t>
  </si>
  <si>
    <t>Month_10</t>
  </si>
  <si>
    <t>Month_11</t>
  </si>
  <si>
    <t>Month_12</t>
  </si>
  <si>
    <t>General Information</t>
  </si>
  <si>
    <t>Total Falls Tracked</t>
  </si>
  <si>
    <t>Falls Within 30 Days of Admit/Readmit</t>
  </si>
  <si>
    <t>Falls Resulting in Injury</t>
  </si>
  <si>
    <t>Falls with Proper "Risk Assessment"</t>
  </si>
  <si>
    <t>Falls with Restraint in Use</t>
  </si>
  <si>
    <t>Immediate Falls Interventions Implemented/Careplan Updated</t>
  </si>
  <si>
    <t>Post-Fall Evaluation Components</t>
  </si>
  <si>
    <t>History of Falls</t>
  </si>
  <si>
    <t>Underlying Acute Medical Problems</t>
  </si>
  <si>
    <t>Underlying Chronic Medical Problems</t>
  </si>
  <si>
    <t>Medications</t>
  </si>
  <si>
    <t>Functional Status</t>
  </si>
  <si>
    <t>Sensory Status</t>
  </si>
  <si>
    <t>Psychological Status</t>
  </si>
  <si>
    <t>Environmental Issues</t>
  </si>
  <si>
    <t>Fall Risk</t>
  </si>
  <si>
    <t>After a Fall</t>
  </si>
  <si>
    <t>&gt; Review history of previous falls</t>
  </si>
  <si>
    <t>&gt; Assess for presence of underlying medical condition that predispose to falls
&gt; Assess for presence of orthostatic hypotension and conditions predisposing to it
&gt; Assess for presence of underlying medical conditions affecting balance, causing dizziness or vertigo
&gt; Assess for presence of underlying medical conditions that increase injury risk from falls</t>
  </si>
  <si>
    <t xml:space="preserve">&gt; Review the status of any medical conditions that predispose to falls
&gt; Assess for presence of orthostatic hypotension and manage predisposing conditions
&gt; Review status of any underlying medical conditions affecting balance, causing dizziness or vertigo
&gt; Assess status of underlying medical conditions that increase injury risk from falls
</t>
  </si>
  <si>
    <t>&gt; Review for medications that could predispose to falls; especially, diuretics, cardiovascular medications, anti-hypertensives, antipsychotics, antianxiety agents, sleeping medications, anti-depressants, opioids
&gt; Reduce dosages or eliminate such medications</t>
  </si>
  <si>
    <t>&gt; Review for presence of medications that could predispose to falls; 
adjust dosage or stop medication as indicated
&gt; Review for recent changes in medication regimen</t>
  </si>
  <si>
    <t>&gt; Review for impaired mobility, standing or sitting balance
&gt; Review for impaired ability to use ambulatory assistive device (cane, walker, etc.)
&gt; Review situation related to restraints
&gt; Review activity tolerance, possible deconditioning
&gt; Review bowel and bladder continence status
&gt; Assess footwear utilization</t>
  </si>
  <si>
    <t>&gt; Reassess mobility, standing and sitting balance
&gt; Reassess use of ambulatory assistive device (cane, walker, etc.), modify as indicated
&gt; Review situation related to restraints
&gt; Review activity tolerance, possible deconditioning
&gt; Review bowel and bladder continence status
&gt; Assess footwear used at time of fall</t>
  </si>
  <si>
    <t>&gt; Look for conditions (cataracts, glaucoma, macular degeneration) reducing vision</t>
  </si>
  <si>
    <t>&gt; Review status of conditions affecting vision
&gt; Reassess visual and auditory impairments</t>
  </si>
  <si>
    <t xml:space="preserve">&gt; Assess for presence of depression
&gt; Review for impaired cognition, judgement, memory, safety awareness, decision making capacity
</t>
  </si>
  <si>
    <t>&gt; Assess for symptoms of depression
&gt; Reassess cognition, judgement, memory, safety awareness, decision making capacity as indicated</t>
  </si>
  <si>
    <t>&gt; Assess for environmental factors that could cause or contribute to falls</t>
  </si>
  <si>
    <t>&gt; Review and modify environmental factors that could have caused or contributed to fall</t>
  </si>
  <si>
    <t xml:space="preserve">Excerpted from AMDA's Clinical Practice Guideline: Falls and Fall Risk. © 1998 American Medical Directors Association. All rights reserved. </t>
  </si>
  <si>
    <t>Day of the Week</t>
  </si>
  <si>
    <t>Sunday</t>
  </si>
  <si>
    <t>Monday</t>
  </si>
  <si>
    <t>Tuesday</t>
  </si>
  <si>
    <t>Wednesday</t>
  </si>
  <si>
    <t>Thursday</t>
  </si>
  <si>
    <t>Friday</t>
  </si>
  <si>
    <t>Saturday</t>
  </si>
  <si>
    <t>Shift Start Time</t>
  </si>
  <si>
    <t>Time of Fall</t>
  </si>
  <si>
    <t>7:00 AM - 9:59 AM</t>
  </si>
  <si>
    <t>10:00 AM - 12:59 PM</t>
  </si>
  <si>
    <t>1:00 PM - 3:59 PM</t>
  </si>
  <si>
    <t>4:00 PM - 6:59 PM</t>
  </si>
  <si>
    <t>7:00 PM - 9:59 PM</t>
  </si>
  <si>
    <t>10:00 PM - 12:59 AM</t>
  </si>
  <si>
    <t>1:00 AM - 3:59 AM</t>
  </si>
  <si>
    <t>4:00 AM - 7:00 AM</t>
  </si>
  <si>
    <t>Location</t>
  </si>
  <si>
    <t>In Room</t>
  </si>
  <si>
    <t>Bathroom</t>
  </si>
  <si>
    <t>Hallway</t>
  </si>
  <si>
    <t>Dining Room</t>
  </si>
  <si>
    <t>Activities</t>
  </si>
  <si>
    <t>Therapy</t>
  </si>
  <si>
    <t>Beauty/Barber</t>
  </si>
  <si>
    <t>Shower/Tub</t>
  </si>
  <si>
    <t>Nursing Station</t>
  </si>
  <si>
    <t>Out of Facility</t>
  </si>
  <si>
    <t>Common Area</t>
  </si>
  <si>
    <t>Other</t>
  </si>
  <si>
    <t>Prior Activity</t>
  </si>
  <si>
    <t>Walking</t>
  </si>
  <si>
    <t>Transfer</t>
  </si>
  <si>
    <t>Bed</t>
  </si>
  <si>
    <t>Chair</t>
  </si>
  <si>
    <t>Injury</t>
  </si>
  <si>
    <t>Skin tear</t>
  </si>
  <si>
    <t>Contusion</t>
  </si>
  <si>
    <t>Abrasion</t>
  </si>
  <si>
    <t>Dislocation</t>
  </si>
  <si>
    <t>Fracture</t>
  </si>
  <si>
    <t>Head trauma</t>
  </si>
  <si>
    <t>Treatment Location</t>
  </si>
  <si>
    <t>Facility</t>
  </si>
  <si>
    <t>Emergency Room</t>
  </si>
  <si>
    <t>Admitted to Hospital</t>
  </si>
  <si>
    <t>The tables and charts below will auto-populate based on your monthly falls tracker data and the resident name you select below.</t>
  </si>
  <si>
    <r>
      <rPr>
        <b/>
        <sz val="14"/>
        <color rgb="FF0B9CD8"/>
        <rFont val="Calibri"/>
        <family val="2"/>
        <scheme val="minor"/>
      </rPr>
      <t>RATES BY RESIDENT:</t>
    </r>
    <r>
      <rPr>
        <i/>
        <sz val="11"/>
        <rFont val="Calibri"/>
        <family val="2"/>
        <scheme val="minor"/>
      </rPr>
      <t xml:space="preserve">
Click on the down arrow in the bottom right corner of the gray box to the right and select a resident from the dropdown menu.</t>
    </r>
  </si>
  <si>
    <t>The tables and charts below will auto-populate based on your monthly falls tracker data and the unit name you select below.</t>
  </si>
  <si>
    <r>
      <rPr>
        <b/>
        <sz val="14"/>
        <color rgb="FF0B9CD8"/>
        <rFont val="Calibri"/>
        <family val="2"/>
        <scheme val="minor"/>
      </rPr>
      <t>RATES BY UNIT:</t>
    </r>
    <r>
      <rPr>
        <i/>
        <sz val="11"/>
        <rFont val="Calibri"/>
        <family val="2"/>
        <scheme val="minor"/>
      </rPr>
      <t xml:space="preserve">
Click on the down arrow in the bottom right corner of the gray box to the right and select a unit from the dropdown menu.</t>
    </r>
  </si>
  <si>
    <t>Falls Prevention Action Plan</t>
  </si>
  <si>
    <t>Department</t>
  </si>
  <si>
    <t>Problem/Identified Gap</t>
  </si>
  <si>
    <t>Action/Intervention</t>
  </si>
  <si>
    <t>Assigned Staff</t>
  </si>
  <si>
    <t>Due Date</t>
  </si>
  <si>
    <t>Comments / Outcome</t>
  </si>
  <si>
    <r>
      <t xml:space="preserve">Post-Fall Evaluation Components
</t>
    </r>
    <r>
      <rPr>
        <i/>
        <sz val="11"/>
        <rFont val="Calibri"/>
        <family val="2"/>
        <scheme val="minor"/>
      </rPr>
      <t>(See table to the right; enter X in applicable columns)</t>
    </r>
  </si>
  <si>
    <r>
      <t xml:space="preserve">Resident Name 
</t>
    </r>
    <r>
      <rPr>
        <i/>
        <sz val="11"/>
        <rFont val="Calibri"/>
        <family val="2"/>
        <scheme val="minor"/>
      </rPr>
      <t>(Last Name, First Name)</t>
    </r>
  </si>
  <si>
    <t>Unit</t>
  </si>
  <si>
    <r>
      <t xml:space="preserve">Room Number and Bed 
</t>
    </r>
    <r>
      <rPr>
        <i/>
        <sz val="11"/>
        <rFont val="Calibri"/>
        <family val="2"/>
        <scheme val="minor"/>
      </rPr>
      <t>(Room-Bed)</t>
    </r>
  </si>
  <si>
    <r>
      <t xml:space="preserve">Date of Admit/Readmit
</t>
    </r>
    <r>
      <rPr>
        <i/>
        <sz val="11"/>
        <rFont val="Calibri"/>
        <family val="2"/>
        <scheme val="minor"/>
      </rPr>
      <t>(mm/dd/yy)</t>
    </r>
  </si>
  <si>
    <r>
      <t xml:space="preserve">Date of Fall
</t>
    </r>
    <r>
      <rPr>
        <i/>
        <sz val="11"/>
        <rFont val="Calibri"/>
        <family val="2"/>
        <scheme val="minor"/>
      </rPr>
      <t>(mm/dd/yy)</t>
    </r>
  </si>
  <si>
    <r>
      <t xml:space="preserve">Did fall occur within 30 days of Admit/Readmit?
</t>
    </r>
    <r>
      <rPr>
        <i/>
        <sz val="11"/>
        <rFont val="Calibri"/>
        <family val="2"/>
        <scheme val="minor"/>
      </rPr>
      <t>(this column will auto-fill)</t>
    </r>
  </si>
  <si>
    <r>
      <t xml:space="preserve">Day of Week Code
</t>
    </r>
    <r>
      <rPr>
        <i/>
        <sz val="11"/>
        <rFont val="Calibri"/>
        <family val="2"/>
        <scheme val="minor"/>
      </rPr>
      <t>(this column will auto-fill)</t>
    </r>
    <r>
      <rPr>
        <sz val="11"/>
        <rFont val="Calibri"/>
        <family val="2"/>
        <scheme val="minor"/>
      </rPr>
      <t xml:space="preserve">
</t>
    </r>
    <r>
      <rPr>
        <i/>
        <sz val="11"/>
        <rFont val="Calibri"/>
        <family val="2"/>
        <scheme val="minor"/>
      </rPr>
      <t>1 = Sun
2 = Mon
3 = Tue
4 = Wed
5 = Thu
6 = Fri
7 = Sat</t>
    </r>
  </si>
  <si>
    <r>
      <t xml:space="preserve">Time of Fall
</t>
    </r>
    <r>
      <rPr>
        <i/>
        <sz val="11"/>
        <rFont val="Calibri"/>
        <family val="2"/>
        <scheme val="minor"/>
      </rPr>
      <t>(Enter specific time with a space between AM or PM - e.g., 1:45 AM)</t>
    </r>
  </si>
  <si>
    <r>
      <t xml:space="preserve">Shift Code
</t>
    </r>
    <r>
      <rPr>
        <i/>
        <sz val="11"/>
        <rFont val="Calibri"/>
        <family val="2"/>
        <scheme val="minor"/>
      </rPr>
      <t>(this column will auto-fill)</t>
    </r>
    <r>
      <rPr>
        <b/>
        <i/>
        <sz val="11"/>
        <rFont val="Calibri"/>
        <family val="2"/>
        <scheme val="minor"/>
      </rPr>
      <t xml:space="preserve">
</t>
    </r>
    <r>
      <rPr>
        <i/>
        <sz val="11"/>
        <rFont val="Calibri"/>
        <family val="2"/>
        <scheme val="minor"/>
      </rPr>
      <t>1 = Shift 1
2 = Shift 2
3 = Shift 3</t>
    </r>
  </si>
  <si>
    <r>
      <t xml:space="preserve">Time Code
</t>
    </r>
    <r>
      <rPr>
        <i/>
        <sz val="11"/>
        <rFont val="Calibri"/>
        <family val="2"/>
        <scheme val="minor"/>
      </rPr>
      <t>(this column will auto-fill)</t>
    </r>
    <r>
      <rPr>
        <b/>
        <sz val="11"/>
        <rFont val="Calibri"/>
        <family val="2"/>
        <scheme val="minor"/>
      </rPr>
      <t xml:space="preserve">
</t>
    </r>
    <r>
      <rPr>
        <i/>
        <sz val="11"/>
        <rFont val="Calibri"/>
        <family val="2"/>
        <scheme val="minor"/>
      </rPr>
      <t>1 = 7:00 AM - 9:59 AM
2 = 10:00 AM - 12:59 PM
3 = 1:00 PM - 3:59 PM
4 = 4:00 PM - 6:59 PM
5 = 7:00 PM - 9:59 PM
6 = 10:00 PM - 12:59 AM
7 = 1:00 AM - 3:59 AM
8 = 4:00 AM - 6:59 AM</t>
    </r>
  </si>
  <si>
    <r>
      <t xml:space="preserve">Location of Fall Code
</t>
    </r>
    <r>
      <rPr>
        <i/>
        <sz val="11"/>
        <rFont val="Calibri"/>
        <family val="2"/>
        <scheme val="minor"/>
      </rPr>
      <t>1 = in room
2 = bathroom
3 = hallway
4 = dining room
5 = activities
6 = therapy
7 = beauty/barber
8 = shower/tub
9 = nrsg station
10 = out of facility
11 = common area
12 = other</t>
    </r>
  </si>
  <si>
    <r>
      <t xml:space="preserve">Activity Prior to Fall Code
</t>
    </r>
    <r>
      <rPr>
        <i/>
        <sz val="11"/>
        <rFont val="Calibri"/>
        <family val="2"/>
        <scheme val="minor"/>
      </rPr>
      <t>1 = walking
2 = transfer
3 = bed
4 = chair
5 = other</t>
    </r>
  </si>
  <si>
    <r>
      <t xml:space="preserve">Fall with proper "risk assessment"?
</t>
    </r>
    <r>
      <rPr>
        <i/>
        <sz val="11"/>
        <rFont val="Calibri"/>
        <family val="2"/>
        <scheme val="minor"/>
      </rPr>
      <t>(enter X if yes)</t>
    </r>
  </si>
  <si>
    <r>
      <t xml:space="preserve">Fall with restraint in use?
</t>
    </r>
    <r>
      <rPr>
        <i/>
        <sz val="11"/>
        <rFont val="Calibri"/>
        <family val="2"/>
        <scheme val="minor"/>
      </rPr>
      <t>(enter X if yes)</t>
    </r>
  </si>
  <si>
    <r>
      <t xml:space="preserve">Fall resulted in injury?
</t>
    </r>
    <r>
      <rPr>
        <i/>
        <sz val="11"/>
        <rFont val="Calibri"/>
        <family val="2"/>
        <scheme val="minor"/>
      </rPr>
      <t>(enter X if yes)</t>
    </r>
  </si>
  <si>
    <r>
      <t xml:space="preserve">Injury Type Code
</t>
    </r>
    <r>
      <rPr>
        <i/>
        <sz val="11"/>
        <rFont val="Calibri"/>
        <family val="2"/>
        <scheme val="minor"/>
      </rPr>
      <t>1 = skin tear
2 = contusion
3 = abrasion
4 = dislocation
5 = fracture
6 = head trauma 
7 = other</t>
    </r>
  </si>
  <si>
    <r>
      <t xml:space="preserve">Tx Location Code
</t>
    </r>
    <r>
      <rPr>
        <i/>
        <sz val="11"/>
        <rFont val="Calibri"/>
        <family val="2"/>
        <scheme val="minor"/>
      </rPr>
      <t>1 = facility
2 = emergency room
3 = admitted</t>
    </r>
  </si>
  <si>
    <t>Injury Detail Description</t>
  </si>
  <si>
    <r>
      <t xml:space="preserve">Immediate falls interventions implemented/ careplan updated?
</t>
    </r>
    <r>
      <rPr>
        <i/>
        <sz val="11"/>
        <rFont val="Calibri"/>
        <family val="2"/>
        <scheme val="minor"/>
      </rPr>
      <t>(enter X if yes)</t>
    </r>
  </si>
  <si>
    <t xml:space="preserve">
Comments</t>
  </si>
  <si>
    <r>
      <t xml:space="preserve">TOTALS:
</t>
    </r>
    <r>
      <rPr>
        <i/>
        <sz val="11"/>
        <rFont val="Calibri"/>
        <family val="2"/>
        <scheme val="minor"/>
      </rPr>
      <t>(this row will auto-fill)</t>
    </r>
  </si>
  <si>
    <r>
      <t xml:space="preserve">Shift Code
</t>
    </r>
    <r>
      <rPr>
        <i/>
        <sz val="11"/>
        <rFont val="Calibri"/>
        <family val="2"/>
        <scheme val="minor"/>
      </rPr>
      <t>(this column will auto-fill)
1 = Shift 1
2 = Shift 2
3 = Shift 3</t>
    </r>
  </si>
  <si>
    <r>
      <t xml:space="preserve">Shift Code
</t>
    </r>
    <r>
      <rPr>
        <i/>
        <sz val="11"/>
        <rFont val="Calibri"/>
        <family val="2"/>
        <scheme val="minor"/>
      </rPr>
      <t>(this column will auto-fill)</t>
    </r>
    <r>
      <rPr>
        <b/>
        <sz val="11"/>
        <rFont val="Calibri"/>
        <family val="2"/>
        <scheme val="minor"/>
      </rPr>
      <t xml:space="preserve">
</t>
    </r>
    <r>
      <rPr>
        <i/>
        <sz val="11"/>
        <rFont val="Calibri"/>
        <family val="2"/>
        <scheme val="minor"/>
      </rPr>
      <t>1 = Shift 1
2 = Shift 2
3 = Shift 3</t>
    </r>
  </si>
  <si>
    <t>Date of Admit/Readmit
(mm/dd/yy)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</si>
</sst>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mm/dd/yy"/>
    <numFmt numFmtId="165" formatCode="m/d/yy"/>
    <numFmt numFmtId="166" formatCode="[$-409]mmmm\ yyyy;@"/>
    <numFmt numFmtId="167" formatCode="[$-409]mmm\-yy;@"/>
    <numFmt numFmtId="168" formatCode="0.0%"/>
    <numFmt numFmtId="169" formatCode="[$-F400]h:mm:ss\ AM/PM"/>
    <numFmt numFmtId="170" formatCode="[$-409]h:mm\ AM/PM;@"/>
  </numFmts>
  <fonts count="30">
    <font>
      <sz val="10"/>
      <name val="Arial"/>
    </font>
    <font>
      <sz val="11"/>
      <color theme="1"/>
      <name val="Calibri"/>
      <family val="2"/>
      <scheme val="minor"/>
    </font>
    <font>
      <sz val="10"/>
      <name val="Arial"/>
      <family val="2"/>
    </font>
    <font>
      <u/>
      <sz val="10"/>
      <color indexed="12"/>
      <name val="Arial"/>
      <family val="2"/>
    </font>
    <font>
      <sz val="10"/>
      <name val="Arial"/>
      <family val="2"/>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26"/>
      <color rgb="FF0B9CD8"/>
      <name val="Calibri"/>
      <family val="2"/>
      <scheme val="minor"/>
    </font>
    <font>
      <i/>
      <sz val="11"/>
      <name val="Calibri"/>
      <family val="2"/>
      <scheme val="minor"/>
    </font>
    <font>
      <b/>
      <sz val="24"/>
      <color rgb="FF0B9CD8"/>
      <name val="Calibri"/>
      <family val="2"/>
      <scheme val="minor"/>
    </font>
    <font>
      <sz val="24"/>
      <color rgb="FF0B9CD8"/>
      <name val="Calibri"/>
      <family val="2"/>
      <scheme val="minor"/>
    </font>
    <font>
      <sz val="11"/>
      <color rgb="FF000000"/>
      <name val="Calibri"/>
      <family val="2"/>
      <scheme val="minor"/>
    </font>
    <font>
      <b/>
      <sz val="11"/>
      <color rgb="FF000000"/>
      <name val="Calibri"/>
      <family val="2"/>
      <scheme val="minor"/>
    </font>
    <font>
      <i/>
      <sz val="8"/>
      <color theme="2" tint="-0.499984740745262"/>
      <name val="Calibri"/>
      <family val="2"/>
      <scheme val="minor"/>
    </font>
    <font>
      <i/>
      <sz val="8"/>
      <color rgb="FF757171"/>
      <name val="Calibri"/>
      <family val="2"/>
      <scheme val="minor"/>
    </font>
    <font>
      <sz val="10"/>
      <name val="Geneva"/>
    </font>
    <font>
      <b/>
      <sz val="11"/>
      <color rgb="FFF89822"/>
      <name val="Calibri"/>
      <family val="2"/>
      <scheme val="minor"/>
    </font>
    <font>
      <i/>
      <sz val="11"/>
      <color theme="1"/>
      <name val="Calibri"/>
      <family val="2"/>
      <scheme val="minor"/>
    </font>
    <font>
      <sz val="11"/>
      <color indexed="8"/>
      <name val="Calibri"/>
      <family val="2"/>
      <scheme val="minor"/>
    </font>
    <font>
      <sz val="12"/>
      <color theme="1"/>
      <name val="Calibri"/>
      <family val="2"/>
      <scheme val="minor"/>
    </font>
    <font>
      <b/>
      <sz val="26"/>
      <color theme="1"/>
      <name val="Calibri"/>
      <family val="2"/>
      <scheme val="minor"/>
    </font>
    <font>
      <i/>
      <sz val="11"/>
      <color rgb="FF000000"/>
      <name val="Calibri"/>
      <family val="2"/>
      <scheme val="minor"/>
    </font>
    <font>
      <b/>
      <sz val="14"/>
      <color rgb="FF0B9CD8"/>
      <name val="Calibri"/>
      <family val="2"/>
      <scheme val="minor"/>
    </font>
    <font>
      <b/>
      <sz val="36"/>
      <name val="Calibri"/>
      <family val="2"/>
      <scheme val="minor"/>
    </font>
    <font>
      <b/>
      <i/>
      <sz val="11"/>
      <name val="Calibri"/>
      <family val="2"/>
      <scheme val="minor"/>
    </font>
    <font>
      <i/>
      <sz val="11"/>
      <color rgb="FF0B9CD8"/>
      <name val="Calibri"/>
      <family val="2"/>
      <scheme val="minor"/>
    </font>
    <font>
      <b/>
      <sz val="16"/>
      <color rgb="FF0B9CD8"/>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FDEFA6"/>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bottom/>
      <diagonal/>
    </border>
    <border>
      <left/>
      <right/>
      <top style="thick">
        <color rgb="FF0B9C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diagonal/>
    </border>
    <border>
      <left style="thin">
        <color theme="0"/>
      </left>
      <right/>
      <top/>
      <bottom/>
      <diagonal/>
    </border>
  </borders>
  <cellStyleXfs count="6">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18" fillId="0" borderId="0"/>
    <xf numFmtId="0" fontId="2" fillId="0" borderId="0"/>
    <xf numFmtId="9" fontId="2" fillId="0" borderId="0" applyFont="0" applyFill="0" applyBorder="0" applyAlignment="0" applyProtection="0"/>
  </cellStyleXfs>
  <cellXfs count="161">
    <xf numFmtId="0" fontId="0" fillId="0" borderId="0" xfId="0"/>
    <xf numFmtId="0" fontId="0" fillId="0" borderId="0" xfId="0" applyAlignment="1">
      <alignment wrapText="1"/>
    </xf>
    <xf numFmtId="1"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pplyProtection="1">
      <alignment horizontal="left" vertical="center" wrapText="1"/>
      <protection locked="0"/>
    </xf>
    <xf numFmtId="14" fontId="8"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164" fontId="8" fillId="0" borderId="1" xfId="0" applyNumberFormat="1" applyFont="1" applyBorder="1" applyAlignment="1" applyProtection="1">
      <alignment horizontal="left" vertical="center"/>
      <protection locked="0"/>
    </xf>
    <xf numFmtId="49" fontId="8" fillId="0" borderId="1" xfId="0" applyNumberFormat="1" applyFont="1" applyBorder="1" applyAlignment="1" applyProtection="1">
      <alignment horizontal="left" vertical="center" wrapText="1"/>
      <protection locked="0"/>
    </xf>
    <xf numFmtId="0" fontId="14" fillId="0" borderId="0" xfId="0" applyFont="1" applyAlignment="1">
      <alignment vertical="top"/>
    </xf>
    <xf numFmtId="0" fontId="8" fillId="5" borderId="9" xfId="3" applyFont="1" applyFill="1" applyBorder="1" applyAlignment="1" applyProtection="1">
      <alignment vertical="center" wrapText="1"/>
      <protection locked="0"/>
    </xf>
    <xf numFmtId="0" fontId="6" fillId="5" borderId="1" xfId="0" applyFont="1" applyFill="1" applyBorder="1" applyAlignment="1">
      <alignment horizontal="left" vertical="center" wrapText="1"/>
    </xf>
    <xf numFmtId="0" fontId="20" fillId="0" borderId="0" xfId="0" applyFont="1" applyAlignment="1">
      <alignment horizontal="left" vertical="center" wrapText="1"/>
    </xf>
    <xf numFmtId="167" fontId="6" fillId="5" borderId="1" xfId="0" applyNumberFormat="1" applyFont="1" applyFill="1" applyBorder="1" applyAlignment="1">
      <alignment horizontal="left" vertical="center" wrapText="1"/>
    </xf>
    <xf numFmtId="0" fontId="20" fillId="0" borderId="0" xfId="0" applyFont="1" applyAlignment="1">
      <alignment horizontal="left" wrapText="1"/>
    </xf>
    <xf numFmtId="0" fontId="9" fillId="5" borderId="1" xfId="0" applyFont="1" applyFill="1" applyBorder="1" applyAlignment="1">
      <alignment horizontal="left" vertical="center" wrapText="1"/>
    </xf>
    <xf numFmtId="0" fontId="7" fillId="0" borderId="0" xfId="0" applyFont="1" applyAlignment="1">
      <alignment wrapText="1"/>
    </xf>
    <xf numFmtId="0" fontId="5" fillId="0" borderId="0" xfId="0" applyFont="1" applyAlignment="1">
      <alignment vertical="center" wrapText="1"/>
    </xf>
    <xf numFmtId="168" fontId="7" fillId="0" borderId="0" xfId="0" applyNumberFormat="1" applyFont="1" applyAlignment="1">
      <alignment horizontal="left" vertical="center" wrapText="1"/>
    </xf>
    <xf numFmtId="9" fontId="8" fillId="0" borderId="1" xfId="0" applyNumberFormat="1" applyFont="1" applyBorder="1" applyAlignment="1">
      <alignment horizontal="left" vertical="center" wrapText="1"/>
    </xf>
    <xf numFmtId="9" fontId="8" fillId="0" borderId="1" xfId="2" applyFont="1" applyBorder="1" applyAlignment="1">
      <alignment horizontal="left" vertical="center" wrapText="1"/>
    </xf>
    <xf numFmtId="1" fontId="9" fillId="0" borderId="1" xfId="0" applyNumberFormat="1" applyFont="1" applyBorder="1" applyAlignment="1">
      <alignment horizontal="left" vertical="center" wrapText="1"/>
    </xf>
    <xf numFmtId="0" fontId="8" fillId="0" borderId="0" xfId="0" applyFont="1" applyAlignment="1">
      <alignment wrapText="1"/>
    </xf>
    <xf numFmtId="0" fontId="8" fillId="0" borderId="0" xfId="0" applyFont="1" applyAlignment="1">
      <alignment horizontal="left" vertical="center" wrapText="1"/>
    </xf>
    <xf numFmtId="0" fontId="8" fillId="0" borderId="11" xfId="0" applyFont="1" applyBorder="1" applyAlignment="1">
      <alignment horizontal="center" wrapText="1"/>
    </xf>
    <xf numFmtId="0" fontId="8" fillId="0" borderId="0" xfId="0" applyFont="1"/>
    <xf numFmtId="1" fontId="8" fillId="0" borderId="1" xfId="2" applyNumberFormat="1" applyFont="1" applyBorder="1" applyAlignment="1">
      <alignment horizontal="left" vertical="center" wrapText="1"/>
    </xf>
    <xf numFmtId="0" fontId="1" fillId="0" borderId="0" xfId="0" applyFont="1" applyAlignment="1">
      <alignment horizontal="left" vertical="center" wrapText="1"/>
    </xf>
    <xf numFmtId="170" fontId="8" fillId="0" borderId="1" xfId="0" applyNumberFormat="1" applyFont="1" applyBorder="1" applyAlignment="1" applyProtection="1">
      <alignment horizontal="left" vertical="center"/>
      <protection locked="0"/>
    </xf>
    <xf numFmtId="169" fontId="8" fillId="0" borderId="0" xfId="0" applyNumberFormat="1" applyFont="1"/>
    <xf numFmtId="0" fontId="8" fillId="6" borderId="0" xfId="0" applyFont="1" applyFill="1"/>
    <xf numFmtId="1" fontId="9" fillId="4" borderId="1" xfId="0" applyNumberFormat="1" applyFont="1" applyFill="1" applyBorder="1" applyAlignment="1">
      <alignment horizontal="left" vertical="center" wrapText="1"/>
    </xf>
    <xf numFmtId="1" fontId="8" fillId="4" borderId="1" xfId="0" applyNumberFormat="1" applyFont="1" applyFill="1" applyBorder="1" applyAlignment="1">
      <alignment horizontal="left" vertical="center" wrapText="1"/>
    </xf>
    <xf numFmtId="9" fontId="8" fillId="4" borderId="1" xfId="0" applyNumberFormat="1" applyFont="1" applyFill="1" applyBorder="1" applyAlignment="1">
      <alignment horizontal="left" vertical="center" wrapText="1"/>
    </xf>
    <xf numFmtId="9" fontId="8" fillId="4" borderId="1" xfId="2" applyFont="1" applyFill="1" applyBorder="1" applyAlignment="1">
      <alignment horizontal="left" vertical="center" wrapText="1"/>
    </xf>
    <xf numFmtId="0" fontId="19" fillId="4" borderId="0" xfId="3" applyFont="1" applyFill="1" applyAlignment="1">
      <alignment horizontal="right" vertical="center" wrapText="1" indent="1"/>
    </xf>
    <xf numFmtId="0" fontId="0" fillId="0" borderId="0" xfId="0" applyAlignment="1">
      <alignment vertical="center"/>
    </xf>
    <xf numFmtId="0" fontId="9" fillId="0" borderId="21" xfId="0" applyFont="1" applyBorder="1" applyAlignment="1">
      <alignment horizontal="right" vertical="center" wrapText="1" indent="1"/>
    </xf>
    <xf numFmtId="166" fontId="10" fillId="0" borderId="7" xfId="0" applyNumberFormat="1" applyFont="1" applyBorder="1" applyAlignment="1">
      <alignment horizontal="left" vertical="center" wrapText="1"/>
    </xf>
    <xf numFmtId="170" fontId="22" fillId="0" borderId="7" xfId="0" applyNumberFormat="1" applyFont="1" applyBorder="1" applyAlignment="1">
      <alignment horizontal="left" vertical="center" wrapText="1"/>
    </xf>
    <xf numFmtId="166" fontId="23" fillId="0" borderId="7" xfId="0" applyNumberFormat="1" applyFont="1" applyBorder="1" applyAlignment="1">
      <alignment horizontal="left" vertical="center" wrapText="1"/>
    </xf>
    <xf numFmtId="0" fontId="9" fillId="0" borderId="1" xfId="0" applyFont="1" applyBorder="1" applyAlignment="1">
      <alignmen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2" borderId="1" xfId="0" applyFont="1" applyFill="1" applyBorder="1" applyAlignment="1">
      <alignment horizontal="left" wrapText="1"/>
    </xf>
    <xf numFmtId="0" fontId="9" fillId="3" borderId="1" xfId="0" applyFont="1" applyFill="1" applyBorder="1" applyAlignment="1">
      <alignment horizontal="left" wrapText="1"/>
    </xf>
    <xf numFmtId="0" fontId="9" fillId="2" borderId="1" xfId="0" applyFont="1" applyFill="1" applyBorder="1" applyAlignment="1">
      <alignment horizontal="left" textRotation="90" wrapText="1"/>
    </xf>
    <xf numFmtId="0" fontId="9" fillId="0" borderId="0" xfId="0" applyFont="1" applyAlignment="1">
      <alignment horizontal="center" vertical="center" wrapText="1"/>
    </xf>
    <xf numFmtId="0" fontId="8" fillId="3" borderId="1" xfId="0" applyFont="1" applyFill="1" applyBorder="1" applyAlignment="1">
      <alignment horizontal="left" vertical="center"/>
    </xf>
    <xf numFmtId="1" fontId="8" fillId="3" borderId="1" xfId="0" applyNumberFormat="1" applyFont="1" applyFill="1" applyBorder="1" applyAlignment="1">
      <alignment horizontal="left" vertical="center"/>
    </xf>
    <xf numFmtId="0" fontId="8" fillId="0" borderId="0" xfId="0" applyFont="1" applyAlignment="1">
      <alignment vertical="center" wrapText="1"/>
    </xf>
    <xf numFmtId="0" fontId="9" fillId="3" borderId="1" xfId="0" applyFont="1" applyFill="1" applyBorder="1" applyAlignment="1">
      <alignment horizontal="right" vertical="center" wrapText="1"/>
    </xf>
    <xf numFmtId="0" fontId="9" fillId="3" borderId="1" xfId="0"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64" fontId="9"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0" fontId="8" fillId="3" borderId="1" xfId="0" applyFont="1" applyFill="1" applyBorder="1" applyAlignment="1">
      <alignment vertical="center" wrapText="1"/>
    </xf>
    <xf numFmtId="0" fontId="9" fillId="3" borderId="1" xfId="0" applyFont="1" applyFill="1" applyBorder="1" applyAlignment="1">
      <alignment vertical="center" wrapText="1"/>
    </xf>
    <xf numFmtId="0" fontId="9" fillId="0" borderId="6" xfId="0" applyFont="1" applyBorder="1" applyAlignment="1">
      <alignment vertical="center" wrapText="1"/>
    </xf>
    <xf numFmtId="0" fontId="9" fillId="0" borderId="11" xfId="0" applyFont="1" applyBorder="1" applyAlignment="1">
      <alignment horizontal="left" vertical="center" wrapText="1"/>
    </xf>
    <xf numFmtId="49" fontId="8" fillId="0" borderId="1" xfId="0" applyNumberFormat="1" applyFont="1" applyBorder="1" applyAlignment="1" applyProtection="1">
      <alignment horizontal="left" vertical="center"/>
      <protection locked="0"/>
    </xf>
    <xf numFmtId="0" fontId="25" fillId="4" borderId="0" xfId="3" applyFont="1" applyFill="1" applyAlignment="1">
      <alignment horizontal="right" vertical="center" wrapText="1" indent="1"/>
    </xf>
    <xf numFmtId="0" fontId="6" fillId="2" borderId="13" xfId="0" applyFont="1" applyFill="1" applyBorder="1" applyAlignment="1">
      <alignment horizontal="left" vertical="center" wrapText="1"/>
    </xf>
    <xf numFmtId="0" fontId="6" fillId="5" borderId="13" xfId="4"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6" xfId="0" applyFont="1" applyFill="1" applyBorder="1" applyAlignment="1">
      <alignment horizontal="left" vertical="center" wrapText="1"/>
    </xf>
    <xf numFmtId="0" fontId="9" fillId="5" borderId="1"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wrapText="1"/>
      <protection locked="0"/>
    </xf>
    <xf numFmtId="0" fontId="8" fillId="0" borderId="1" xfId="0" applyFont="1" applyBorder="1" applyAlignment="1" applyProtection="1">
      <alignment wrapText="1"/>
      <protection locked="0"/>
    </xf>
    <xf numFmtId="0" fontId="8" fillId="0" borderId="1" xfId="0" applyFont="1" applyBorder="1" applyProtection="1">
      <protection locked="0"/>
    </xf>
    <xf numFmtId="0" fontId="26" fillId="0" borderId="0" xfId="0" applyFont="1"/>
    <xf numFmtId="166" fontId="8" fillId="5" borderId="22" xfId="3" applyNumberFormat="1" applyFont="1" applyFill="1" applyBorder="1" applyAlignment="1" applyProtection="1">
      <alignment horizontal="left" vertical="center" wrapText="1"/>
      <protection locked="0"/>
    </xf>
    <xf numFmtId="0" fontId="8" fillId="5" borderId="22" xfId="3" applyFont="1" applyFill="1" applyBorder="1" applyAlignment="1" applyProtection="1">
      <alignment horizontal="left" vertical="center" wrapText="1"/>
      <protection locked="0"/>
    </xf>
    <xf numFmtId="0" fontId="9" fillId="5" borderId="8"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170" fontId="8" fillId="5" borderId="9" xfId="3" applyNumberFormat="1" applyFont="1" applyFill="1" applyBorder="1" applyAlignment="1" applyProtection="1">
      <alignment horizontal="left" vertical="center" wrapText="1"/>
      <protection locked="0"/>
    </xf>
    <xf numFmtId="170" fontId="8" fillId="0" borderId="0" xfId="0" applyNumberFormat="1" applyFont="1"/>
    <xf numFmtId="0" fontId="28" fillId="4" borderId="0" xfId="3" applyFont="1" applyFill="1" applyAlignment="1">
      <alignment horizontal="right" vertical="center" wrapText="1" indent="1"/>
    </xf>
    <xf numFmtId="0" fontId="6" fillId="0" borderId="0" xfId="0" applyFont="1" applyAlignment="1">
      <alignment horizontal="center" vertical="center" textRotation="90" wrapText="1"/>
    </xf>
    <xf numFmtId="0" fontId="6" fillId="0" borderId="0" xfId="0" applyFont="1" applyAlignment="1">
      <alignment horizontal="left" vertical="center" wrapText="1"/>
    </xf>
    <xf numFmtId="0" fontId="6" fillId="0" borderId="0" xfId="4" applyFont="1" applyAlignment="1">
      <alignment horizontal="left" vertical="center" wrapText="1"/>
    </xf>
    <xf numFmtId="0" fontId="8" fillId="0" borderId="0" xfId="0" applyFont="1" applyAlignment="1">
      <alignment horizontal="center" wrapText="1"/>
    </xf>
    <xf numFmtId="1" fontId="8" fillId="4" borderId="1" xfId="2" applyNumberFormat="1" applyFont="1" applyFill="1" applyBorder="1" applyAlignment="1">
      <alignment horizontal="left" vertical="center" wrapText="1"/>
    </xf>
    <xf numFmtId="0" fontId="9" fillId="0" borderId="23" xfId="0" applyFont="1" applyBorder="1" applyAlignment="1">
      <alignment horizontal="right" vertical="center" wrapText="1" indent="1"/>
    </xf>
    <xf numFmtId="0" fontId="12" fillId="0" borderId="0" xfId="0" applyFont="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center" wrapText="1"/>
    </xf>
    <xf numFmtId="0" fontId="17" fillId="0" borderId="5" xfId="0" applyFont="1" applyBorder="1" applyAlignment="1">
      <alignment horizontal="center" wrapText="1"/>
    </xf>
    <xf numFmtId="0" fontId="16" fillId="0" borderId="5" xfId="0" applyFont="1" applyBorder="1" applyAlignment="1">
      <alignment horizontal="center" wrapText="1"/>
    </xf>
    <xf numFmtId="0" fontId="12" fillId="0" borderId="0" xfId="0" applyFont="1" applyAlignment="1">
      <alignment vertical="center"/>
    </xf>
    <xf numFmtId="0" fontId="15" fillId="0" borderId="0" xfId="0" applyFont="1"/>
    <xf numFmtId="0" fontId="14" fillId="0" borderId="0" xfId="0" applyFont="1"/>
    <xf numFmtId="0" fontId="15" fillId="0" borderId="0" xfId="0" applyFont="1" applyAlignment="1">
      <alignment vertical="center" wrapText="1"/>
    </xf>
    <xf numFmtId="0" fontId="20" fillId="0" borderId="0" xfId="0" applyFont="1" applyAlignment="1">
      <alignment horizontal="left" vertical="center" wrapText="1"/>
    </xf>
    <xf numFmtId="0" fontId="9" fillId="5" borderId="3" xfId="0" applyFont="1" applyFill="1" applyBorder="1" applyAlignment="1">
      <alignment horizontal="left" vertical="center" wrapText="1"/>
    </xf>
    <xf numFmtId="0" fontId="9" fillId="5" borderId="2" xfId="0" applyFont="1" applyFill="1" applyBorder="1" applyAlignment="1">
      <alignment horizontal="left" vertical="center" wrapText="1"/>
    </xf>
    <xf numFmtId="0" fontId="6" fillId="5" borderId="14" xfId="0" applyFont="1" applyFill="1" applyBorder="1" applyAlignment="1">
      <alignment horizontal="center" vertical="center" textRotation="90" wrapText="1"/>
    </xf>
    <xf numFmtId="0" fontId="6" fillId="5" borderId="0" xfId="0" applyFont="1" applyFill="1" applyAlignment="1">
      <alignment horizontal="center" vertical="center" textRotation="90" wrapText="1"/>
    </xf>
    <xf numFmtId="0" fontId="6" fillId="5" borderId="10" xfId="0" applyFont="1" applyFill="1" applyBorder="1" applyAlignment="1">
      <alignment horizontal="center" vertical="center" textRotation="90" wrapText="1"/>
    </xf>
    <xf numFmtId="0" fontId="12" fillId="0" borderId="0" xfId="0" applyFont="1" applyAlignment="1">
      <alignment horizontal="left" vertical="center" wrapText="1"/>
    </xf>
    <xf numFmtId="0" fontId="11" fillId="0" borderId="10" xfId="0" applyFont="1" applyBorder="1" applyAlignment="1">
      <alignment horizontal="left" vertical="center" wrapText="1"/>
    </xf>
    <xf numFmtId="0" fontId="6" fillId="5" borderId="1" xfId="0" applyFont="1" applyFill="1" applyBorder="1" applyAlignment="1">
      <alignment vertical="center" wrapText="1"/>
    </xf>
    <xf numFmtId="0" fontId="3" fillId="0" borderId="4" xfId="1" applyBorder="1" applyAlignment="1" applyProtection="1">
      <alignment horizontal="left" vertical="center" wrapText="1"/>
    </xf>
    <xf numFmtId="0" fontId="3" fillId="0" borderId="0" xfId="1" applyBorder="1" applyAlignment="1" applyProtection="1">
      <alignment horizontal="left" vertical="center" wrapText="1"/>
    </xf>
    <xf numFmtId="0" fontId="6" fillId="5" borderId="3" xfId="0" applyFont="1" applyFill="1" applyBorder="1" applyAlignment="1">
      <alignment horizontal="center" vertical="center" textRotation="90" wrapText="1"/>
    </xf>
    <xf numFmtId="0" fontId="6" fillId="5" borderId="12" xfId="0" applyFont="1" applyFill="1" applyBorder="1" applyAlignment="1">
      <alignment horizontal="center" vertical="center" textRotation="90" wrapText="1"/>
    </xf>
    <xf numFmtId="0" fontId="6" fillId="5" borderId="2" xfId="0" applyFont="1" applyFill="1" applyBorder="1" applyAlignment="1">
      <alignment horizontal="center" vertical="center" textRotation="90" wrapText="1"/>
    </xf>
    <xf numFmtId="0" fontId="9" fillId="5" borderId="6" xfId="0" applyFont="1" applyFill="1" applyBorder="1" applyAlignment="1">
      <alignment horizontal="left" vertical="center" wrapText="1"/>
    </xf>
    <xf numFmtId="0" fontId="9" fillId="5" borderId="8"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vertical="center" wrapText="1"/>
    </xf>
    <xf numFmtId="0" fontId="6" fillId="5" borderId="2" xfId="0" applyFont="1" applyFill="1" applyBorder="1" applyAlignment="1">
      <alignment vertical="center"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8" fillId="2" borderId="6" xfId="0" applyFont="1" applyFill="1" applyBorder="1" applyAlignment="1">
      <alignment horizontal="center" wrapText="1"/>
    </xf>
    <xf numFmtId="0" fontId="8" fillId="2" borderId="8" xfId="0" applyFont="1" applyFill="1" applyBorder="1" applyAlignment="1">
      <alignment horizont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0" xfId="0" applyFont="1" applyBorder="1" applyAlignment="1">
      <alignment horizontal="left" vertical="top" wrapText="1"/>
    </xf>
    <xf numFmtId="0" fontId="21" fillId="0" borderId="17" xfId="0" applyFont="1" applyBorder="1" applyAlignment="1">
      <alignment horizontal="left" vertical="top" wrapText="1"/>
    </xf>
    <xf numFmtId="0" fontId="9" fillId="5" borderId="1" xfId="0" applyFont="1" applyFill="1" applyBorder="1" applyAlignment="1">
      <alignment horizontal="left" vertical="center" wrapText="1"/>
    </xf>
    <xf numFmtId="170" fontId="6" fillId="5" borderId="3" xfId="0" applyNumberFormat="1" applyFont="1" applyFill="1" applyBorder="1" applyAlignment="1">
      <alignment horizontal="left" vertical="center" wrapText="1"/>
    </xf>
    <xf numFmtId="170" fontId="6" fillId="5" borderId="2" xfId="0" applyNumberFormat="1" applyFont="1" applyFill="1" applyBorder="1" applyAlignment="1">
      <alignment horizontal="left" vertical="center" wrapText="1"/>
    </xf>
    <xf numFmtId="18" fontId="9" fillId="5" borderId="3" xfId="0" applyNumberFormat="1" applyFont="1" applyFill="1" applyBorder="1" applyAlignment="1">
      <alignment horizontal="left" vertical="center" wrapText="1"/>
    </xf>
    <xf numFmtId="0" fontId="6" fillId="5" borderId="1" xfId="0" applyFont="1" applyFill="1" applyBorder="1" applyAlignment="1">
      <alignment horizontal="center" vertical="center" textRotation="90" wrapText="1"/>
    </xf>
    <xf numFmtId="49" fontId="6" fillId="5" borderId="1" xfId="0" applyNumberFormat="1" applyFont="1" applyFill="1" applyBorder="1" applyAlignment="1">
      <alignment horizontal="left" vertical="center" wrapText="1"/>
    </xf>
    <xf numFmtId="0" fontId="11" fillId="0" borderId="0" xfId="0" applyFont="1" applyAlignment="1">
      <alignment horizontal="left" vertical="center" wrapText="1"/>
    </xf>
    <xf numFmtId="0" fontId="9" fillId="5" borderId="15"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9" fillId="5" borderId="18" xfId="0" applyFont="1" applyFill="1" applyBorder="1" applyAlignment="1" applyProtection="1">
      <alignment horizontal="left"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11" fillId="4" borderId="0" xfId="0" applyFont="1" applyFill="1" applyAlignment="1">
      <alignment horizontal="right" vertical="center" wrapText="1" indent="1"/>
    </xf>
    <xf numFmtId="0" fontId="12" fillId="0" borderId="10" xfId="0" applyFont="1" applyBorder="1" applyAlignment="1">
      <alignment vertical="center"/>
    </xf>
    <xf numFmtId="0" fontId="21" fillId="0" borderId="0" xfId="0" applyFont="1" applyAlignment="1">
      <alignment horizontal="left" vertical="top" wrapText="1"/>
    </xf>
    <xf numFmtId="0" fontId="3" fillId="0" borderId="0" xfId="1" applyFill="1" applyBorder="1" applyAlignment="1" applyProtection="1">
      <alignment horizontal="left" vertical="center" wrapText="1"/>
    </xf>
    <xf numFmtId="0" fontId="8" fillId="0" borderId="0" xfId="0" applyFont="1" applyAlignment="1">
      <alignment horizontal="center" wrapText="1"/>
    </xf>
    <xf numFmtId="0" fontId="9" fillId="0" borderId="0" xfId="0" applyFont="1" applyAlignment="1">
      <alignment horizontal="left" vertical="center" wrapText="1"/>
    </xf>
    <xf numFmtId="0" fontId="9" fillId="0" borderId="0" xfId="0" applyFont="1" applyAlignment="1">
      <alignment vertical="center" wrapText="1"/>
    </xf>
    <xf numFmtId="0" fontId="6" fillId="0" borderId="0" xfId="0" applyFont="1" applyAlignment="1">
      <alignment horizontal="center" vertical="center" textRotation="90"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166" fontId="10" fillId="0" borderId="6" xfId="0" applyNumberFormat="1" applyFont="1" applyBorder="1" applyAlignment="1">
      <alignment horizontal="left" vertical="center" wrapText="1"/>
    </xf>
    <xf numFmtId="166" fontId="10" fillId="0" borderId="7" xfId="0" applyNumberFormat="1" applyFont="1" applyBorder="1" applyAlignment="1">
      <alignment horizontal="left" vertical="center" wrapText="1"/>
    </xf>
  </cellXfs>
  <cellStyles count="6">
    <cellStyle name="Hyperlink" xfId="1" builtinId="8"/>
    <cellStyle name="Normal" xfId="0" builtinId="0"/>
    <cellStyle name="Normal 2" xfId="3" xr:uid="{5C934398-B9F4-485E-B08D-B1A77AEDE6D0}"/>
    <cellStyle name="Normal 3" xfId="4" xr:uid="{102EF948-FB59-4310-A5B0-B9F0D72F85CD}"/>
    <cellStyle name="Percent" xfId="2" builtinId="5"/>
    <cellStyle name="Percent 2" xfId="5" xr:uid="{A506F993-8FFB-4653-97B9-7EEAEC2759E8}"/>
  </cellStyles>
  <dxfs count="5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Table Style 1" pivot="0" count="0" xr9:uid="{82B80ACB-C9A8-4DFC-98D2-091C404EC501}"/>
  </tableStyles>
  <colors>
    <mruColors>
      <color rgb="FFF89822"/>
      <color rgb="FF0B9CD8"/>
      <color rgb="FF81C342"/>
      <color rgb="FFF15B30"/>
      <color rgb="FF13AEA8"/>
      <color rgb="FFFAD721"/>
      <color rgb="FF4C3485"/>
      <color rgb="FF396B8C"/>
      <color rgb="FF297218"/>
      <color rgb="FFEA44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microsoft.com/office/2017/06/relationships/rdRichValueTypes" Target="richData/rdRichValueTyp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'General Info'!$A$5:$A$13</c:f>
          <c:strCache>
            <c:ptCount val="9"/>
            <c:pt idx="0">
              <c:v>General Information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'General Info'!$B$6:$B$7</c:f>
              <c:strCache>
                <c:ptCount val="1"/>
                <c:pt idx="0">
                  <c:v>Falls Within 30 Days of Admit/Readmit</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'General Info'!$C$4:$N$4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'General Info'!$C$7:$N$7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37B-48A4-AAC1-F2FC15B5CF87}"/>
            </c:ext>
          </c:extLst>
        </c:ser>
        <c:ser>
          <c:idx val="4"/>
          <c:order val="1"/>
          <c:tx>
            <c:strRef>
              <c:f>'General Info'!$B$8:$B$9</c:f>
              <c:strCache>
                <c:ptCount val="1"/>
                <c:pt idx="0">
                  <c:v>Falls Resulting in Injury</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'General Info'!$C$4:$N$4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'General Info'!$C$9:$N$9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A37B-48A4-AAC1-F2FC15B5CF87}"/>
            </c:ext>
          </c:extLst>
        </c:ser>
        <c:ser>
          <c:idx val="6"/>
          <c:order val="2"/>
          <c:tx>
            <c:strRef>
              <c:f>'General Info'!$B$10:$B$11</c:f>
              <c:strCache>
                <c:ptCount val="1"/>
                <c:pt idx="0">
                  <c:v>Falls with Proper "Risk Assessment"</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'General Info'!$C$4:$N$4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'General Info'!$C$11:$N$11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A37B-48A4-AAC1-F2FC15B5CF87}"/>
            </c:ext>
          </c:extLst>
        </c:ser>
        <c:ser>
          <c:idx val="8"/>
          <c:order val="3"/>
          <c:tx>
            <c:strRef>
              <c:f>'General Info'!$B$12:$B$13</c:f>
              <c:strCache>
                <c:ptCount val="1"/>
                <c:pt idx="0">
                  <c:v>Falls with Restraint in Use</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'General Info'!$C$4:$N$4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'General Info'!$C$13:$N$13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A37B-48A4-AAC1-F2FC15B5CF87}"/>
            </c:ext>
          </c:extLst>
        </c:ser>
        <c:ser>
          <c:idx val="0"/>
          <c:order val="4"/>
          <c:tx>
            <c:strRef>
              <c:f>'General Info'!$B$14:$B$15</c:f>
              <c:strCache>
                <c:ptCount val="1"/>
                <c:pt idx="0">
                  <c:v>Immediate Falls Interventions Implemented/Careplan Updated</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'General Info'!$C$4:$N$4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'General Info'!$C$15:$N$15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C4B-4C88-B7A4-DC629784D427}"/>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'Post-Fall Evaluation Components'!$A$6:$A$21</c:f>
          <c:strCache>
            <c:ptCount val="16"/>
            <c:pt idx="0">
              <c:v>Post-Fall Evaluation Components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'Post-Fall Evaluation Components'!$B$6:$B$7</c:f>
              <c:strCache>
                <c:ptCount val="1"/>
                <c:pt idx="0">
                  <c:v>History of Falls</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'Post-Fall Evaluation Components'!$C$4:$N$4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'Post-Fall Evaluation Components'!$C$7:$N$7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CD0-4A97-94E6-77BD376C3C92}"/>
            </c:ext>
          </c:extLst>
        </c:ser>
        <c:ser>
          <c:idx val="4"/>
          <c:order val="1"/>
          <c:tx>
            <c:strRef>
              <c:f>'Post-Fall Evaluation Components'!$B$8:$B$9</c:f>
              <c:strCache>
                <c:ptCount val="1"/>
                <c:pt idx="0">
                  <c:v>Underlying Acute Medical Problems</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'Post-Fall Evaluation Components'!$C$4:$N$4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'Post-Fall Evaluation Components'!$C$9:$N$9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CD0-4A97-94E6-77BD376C3C92}"/>
            </c:ext>
          </c:extLst>
        </c:ser>
        <c:ser>
          <c:idx val="6"/>
          <c:order val="2"/>
          <c:tx>
            <c:strRef>
              <c:f>'Post-Fall Evaluation Components'!$B$10:$B$11</c:f>
              <c:strCache>
                <c:ptCount val="1"/>
                <c:pt idx="0">
                  <c:v>Underlying Chronic Medical Problems</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'Post-Fall Evaluation Components'!$C$4:$N$4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'Post-Fall Evaluation Components'!$C$11:$N$11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CD0-4A97-94E6-77BD376C3C92}"/>
            </c:ext>
          </c:extLst>
        </c:ser>
        <c:ser>
          <c:idx val="8"/>
          <c:order val="3"/>
          <c:tx>
            <c:strRef>
              <c:f>'Post-Fall Evaluation Components'!$B$12:$B$13</c:f>
              <c:strCache>
                <c:ptCount val="1"/>
                <c:pt idx="0">
                  <c:v>Medications</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'Post-Fall Evaluation Components'!$C$4:$N$4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'Post-Fall Evaluation Components'!$C$13:$N$13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CD0-4A97-94E6-77BD376C3C92}"/>
            </c:ext>
          </c:extLst>
        </c:ser>
        <c:ser>
          <c:idx val="0"/>
          <c:order val="4"/>
          <c:tx>
            <c:strRef>
              <c:f>'Post-Fall Evaluation Components'!$B$14:$B$15</c:f>
              <c:strCache>
                <c:ptCount val="1"/>
                <c:pt idx="0">
                  <c:v>Functional Status</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'Post-Fall Evaluation Components'!$C$4:$N$4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'Post-Fall Evaluation Components'!$C$15:$N$15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CD0-4A97-94E6-77BD376C3C92}"/>
            </c:ext>
          </c:extLst>
        </c:ser>
        <c:ser>
          <c:idx val="1"/>
          <c:order val="5"/>
          <c:tx>
            <c:strRef>
              <c:f>'Post-Fall Evaluation Components'!$B$16:$B$17</c:f>
              <c:strCache>
                <c:ptCount val="1"/>
                <c:pt idx="0">
                  <c:v>Sensory Status</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'Post-Fall Evaluation Components'!$C$4:$N$4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'Post-Fall Evaluation Components'!$C$17:$N$17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2CD0-4A97-94E6-77BD376C3C92}"/>
            </c:ext>
          </c:extLst>
        </c:ser>
        <c:ser>
          <c:idx val="3"/>
          <c:order val="6"/>
          <c:tx>
            <c:strRef>
              <c:f>'Post-Fall Evaluation Components'!$B$18:$B$19</c:f>
              <c:strCache>
                <c:ptCount val="1"/>
                <c:pt idx="0">
                  <c:v>Psychological Status</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'Post-Fall Evaluation Components'!$C$4:$N$4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'Post-Fall Evaluation Components'!$C$19:$N$19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2CD0-4A97-94E6-77BD376C3C92}"/>
            </c:ext>
          </c:extLst>
        </c:ser>
        <c:ser>
          <c:idx val="5"/>
          <c:order val="7"/>
          <c:tx>
            <c:strRef>
              <c:f>'Post-Fall Evaluation Components'!$B$20:$B$21</c:f>
              <c:strCache>
                <c:ptCount val="1"/>
                <c:pt idx="0">
                  <c:v>Environmental Issues</c:v>
                </c:pt>
              </c:strCache>
            </c:strRef>
          </c:tx>
          <c:spPr>
            <a:ln w="28575" cap="rnd">
              <a:solidFill>
                <a:srgbClr val="396B8C"/>
              </a:solidFill>
              <a:round/>
            </a:ln>
            <a:effectLst/>
          </c:spPr>
          <c:marker>
            <c:symbol val="circle"/>
            <c:size val="5"/>
            <c:spPr>
              <a:solidFill>
                <a:srgbClr val="396B8C"/>
              </a:solidFill>
              <a:ln w="9525">
                <a:solidFill>
                  <a:srgbClr val="396B8C"/>
                </a:solidFill>
              </a:ln>
              <a:effectLst/>
            </c:spPr>
          </c:marker>
          <c:cat>
            <c:strRef>
              <c:f>'Post-Fall Evaluation Components'!$C$4:$N$4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'Post-Fall Evaluation Components'!$C$21:$N$21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2CD0-4A97-94E6-77BD376C3C92}"/>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'Day of Week, Shift &amp; Time'!$A$34:$A$39</c:f>
          <c:strCache>
            <c:ptCount val="6"/>
            <c:pt idx="0">
              <c:v>Shift Start Time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'Day of Week, Shift &amp; Time'!$B$34:$B$35</c:f>
              <c:strCache>
                <c:ptCount val="1"/>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'Day of Week, Shift &amp; Time'!$C$32:$N$32</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Time'!$C$35:$N$35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F0B-4CE0-AE75-1BB1D6F8AFF9}"/>
            </c:ext>
          </c:extLst>
        </c:ser>
        <c:ser>
          <c:idx val="4"/>
          <c:order val="1"/>
          <c:tx>
            <c:strRef>
              <c:f>'Day of Week, Shift &amp; Time'!$B$36:$B$37</c:f>
              <c:strCache>
                <c:ptCount val="1"/>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'Day of Week, Shift &amp; Time'!$C$32:$N$32</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Time'!$C$37:$N$37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F0B-4CE0-AE75-1BB1D6F8AFF9}"/>
            </c:ext>
          </c:extLst>
        </c:ser>
        <c:ser>
          <c:idx val="6"/>
          <c:order val="2"/>
          <c:tx>
            <c:strRef>
              <c:f>'Day of Week, Shift &amp; Time'!$B$38:$B$39</c:f>
              <c:strCache>
                <c:ptCount val="1"/>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'Day of Week, Shift &amp; Time'!$C$32:$N$32</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Time'!$C$39:$N$39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F0B-4CE0-AE75-1BB1D6F8AFF9}"/>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'Day of Week, Shift &amp; Time'!$A$6:$A$19</c:f>
          <c:strCache>
            <c:ptCount val="14"/>
            <c:pt idx="0">
              <c:v>Day of the Week</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'Day of Week, Shift &amp; Time'!$B$6:$B$7</c:f>
              <c:strCache>
                <c:ptCount val="1"/>
                <c:pt idx="0">
                  <c:v>Sunday</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'Day of Week, Shift &amp; Time'!$C$4:$N$4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Time'!$C$7:$N$7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4FDE-4148-A34A-C75984CD95F4}"/>
            </c:ext>
          </c:extLst>
        </c:ser>
        <c:ser>
          <c:idx val="1"/>
          <c:order val="1"/>
          <c:tx>
            <c:strRef>
              <c:f>'Day of Week, Shift &amp; Time'!$B$8:$B$9</c:f>
              <c:strCache>
                <c:ptCount val="1"/>
                <c:pt idx="0">
                  <c:v>Monday</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'Day of Week, Shift &amp; Time'!$C$4:$N$4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Time'!$C$9:$N$9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F-4FDE-4148-A34A-C75984CD95F4}"/>
            </c:ext>
          </c:extLst>
        </c:ser>
        <c:ser>
          <c:idx val="2"/>
          <c:order val="2"/>
          <c:tx>
            <c:strRef>
              <c:f>'Day of Week, Shift &amp; Time'!$B$10:$B$11</c:f>
              <c:strCache>
                <c:ptCount val="1"/>
                <c:pt idx="0">
                  <c:v>Tuesday</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'Day of Week, Shift &amp; Time'!$C$4:$N$4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Time'!$C$11:$N$11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0-4FDE-4148-A34A-C75984CD95F4}"/>
            </c:ext>
          </c:extLst>
        </c:ser>
        <c:ser>
          <c:idx val="3"/>
          <c:order val="3"/>
          <c:tx>
            <c:strRef>
              <c:f>'Day of Week, Shift &amp; Time'!$B$12:$B$13</c:f>
              <c:strCache>
                <c:ptCount val="1"/>
                <c:pt idx="0">
                  <c:v>Wednesday</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'Day of Week, Shift &amp; Time'!$C$4:$N$4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1-4FDE-4148-A34A-C75984CD95F4}"/>
            </c:ext>
          </c:extLst>
        </c:ser>
        <c:ser>
          <c:idx val="4"/>
          <c:order val="4"/>
          <c:tx>
            <c:strRef>
              <c:f>'Day of Week, Shift &amp; Time'!$B$14:$B$15</c:f>
              <c:strCache>
                <c:ptCount val="1"/>
                <c:pt idx="0">
                  <c:v>Thursday</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'Day of Week, Shift &amp; Time'!$C$4:$N$4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Time'!$C$15:$N$15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2-4FDE-4148-A34A-C75984CD95F4}"/>
            </c:ext>
          </c:extLst>
        </c:ser>
        <c:ser>
          <c:idx val="5"/>
          <c:order val="5"/>
          <c:tx>
            <c:strRef>
              <c:f>'Day of Week, Shift &amp; Time'!$B$16:$B$17</c:f>
              <c:strCache>
                <c:ptCount val="1"/>
                <c:pt idx="0">
                  <c:v>Friday</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'Day of Week, Shift &amp; Time'!$C$4:$N$4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Time'!$C$17:$N$17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3-4FDE-4148-A34A-C75984CD95F4}"/>
            </c:ext>
          </c:extLst>
        </c:ser>
        <c:ser>
          <c:idx val="6"/>
          <c:order val="6"/>
          <c:tx>
            <c:strRef>
              <c:f>'Day of Week, Shift &amp; Time'!$B$18:$B$19</c:f>
              <c:strCache>
                <c:ptCount val="1"/>
                <c:pt idx="0">
                  <c:v>Saturday</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'Day of Week, Shift &amp; Time'!$C$4:$N$4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Time'!$C$19:$N$19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4-4FDE-4148-A34A-C75984CD95F4}"/>
            </c:ext>
          </c:extLst>
        </c:ser>
        <c:dLbls>
          <c:showLegendKey val="0"/>
          <c:showVal val="0"/>
          <c:showCatName val="0"/>
          <c:showSerName val="0"/>
          <c:showPercent val="0"/>
          <c:showBubbleSize val="0"/>
        </c:dLbls>
        <c:marker val="1"/>
        <c:smooth val="0"/>
        <c:axId val="1497386527"/>
        <c:axId val="400869663"/>
      </c:lineChart>
      <c:catAx>
        <c:axId val="14973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69663"/>
        <c:crosses val="autoZero"/>
        <c:auto val="0"/>
        <c:lblAlgn val="ctr"/>
        <c:lblOffset val="100"/>
        <c:noMultiLvlLbl val="0"/>
      </c:catAx>
      <c:valAx>
        <c:axId val="400869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86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'Day of Week, Shift &amp; Time'!$A$60:$A$75</c:f>
          <c:strCache>
            <c:ptCount val="16"/>
            <c:pt idx="0">
              <c:v>Time of Fall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'Day of Week, Shift &amp; Time'!$B$60:$B$61</c:f>
              <c:strCache>
                <c:ptCount val="1"/>
                <c:pt idx="0">
                  <c:v>7:00 AM - 9:59 AM</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'Day of Week, Shift &amp; Time'!$C$58:$N$58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Time'!$C$61:$N$61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0-8008-40A7-919B-DE5C8CEC3D40}"/>
            </c:ext>
          </c:extLst>
        </c:ser>
        <c:ser>
          <c:idx val="1"/>
          <c:order val="1"/>
          <c:tx>
            <c:strRef>
              <c:f>'Day of Week, Shift &amp; Time'!$B$62:$B$63</c:f>
              <c:strCache>
                <c:ptCount val="1"/>
                <c:pt idx="0">
                  <c:v>10:00 AM - 12:59 PM</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'Day of Week, Shift &amp; Time'!$C$58:$N$58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Time'!$C$63:$N$63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1-8008-40A7-919B-DE5C8CEC3D40}"/>
            </c:ext>
          </c:extLst>
        </c:ser>
        <c:ser>
          <c:idx val="2"/>
          <c:order val="2"/>
          <c:tx>
            <c:strRef>
              <c:f>'Day of Week, Shift &amp; Time'!$B$64:$B$65</c:f>
              <c:strCache>
                <c:ptCount val="1"/>
                <c:pt idx="0">
                  <c:v>1:00 PM - 3:59 PM</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'Day of Week, Shift &amp; Time'!$C$58:$N$58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Time'!$C$65:$N$65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2-8008-40A7-919B-DE5C8CEC3D40}"/>
            </c:ext>
          </c:extLst>
        </c:ser>
        <c:ser>
          <c:idx val="3"/>
          <c:order val="3"/>
          <c:tx>
            <c:strRef>
              <c:f>'Day of Week, Shift &amp; Time'!$B$66:$B$67</c:f>
              <c:strCache>
                <c:ptCount val="1"/>
                <c:pt idx="0">
                  <c:v>4:00 PM - 6:59 PM</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'Day of Week, Shift &amp; Time'!$C$58:$N$58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Time'!$C$67:$N$67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3-8008-40A7-919B-DE5C8CEC3D40}"/>
            </c:ext>
          </c:extLst>
        </c:ser>
        <c:ser>
          <c:idx val="4"/>
          <c:order val="4"/>
          <c:tx>
            <c:strRef>
              <c:f>'Day of Week, Shift &amp; Time'!$B$68:$B$69</c:f>
              <c:strCache>
                <c:ptCount val="1"/>
                <c:pt idx="0">
                  <c:v>7:00 PM - 9:59 PM</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'Day of Week, Shift &amp; Time'!$C$58:$N$58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Time'!$C$69:$N$69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4-8008-40A7-919B-DE5C8CEC3D40}"/>
            </c:ext>
          </c:extLst>
        </c:ser>
        <c:ser>
          <c:idx val="5"/>
          <c:order val="5"/>
          <c:tx>
            <c:strRef>
              <c:f>'Day of Week, Shift &amp; Time'!$B$70:$B$71</c:f>
              <c:strCache>
                <c:ptCount val="1"/>
                <c:pt idx="0">
                  <c:v>10:00 PM - 12:59 AM</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'Day of Week, Shift &amp; Time'!$C$58:$N$58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Time'!$C$71:$N$71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5-8008-40A7-919B-DE5C8CEC3D40}"/>
            </c:ext>
          </c:extLst>
        </c:ser>
        <c:ser>
          <c:idx val="6"/>
          <c:order val="6"/>
          <c:tx>
            <c:strRef>
              <c:f>'Day of Week, Shift &amp; Time'!$B$72:$B$73</c:f>
              <c:strCache>
                <c:ptCount val="1"/>
                <c:pt idx="0">
                  <c:v>1:00 AM - 3:59 AM</c:v>
                </c:pt>
              </c:strCache>
            </c:strRef>
          </c:tx>
          <c:spPr>
            <a:ln w="28575" cap="rnd">
              <a:solidFill>
                <a:srgbClr val="F15B30">
                  <a:alpha val="96000"/>
                </a:srgbClr>
              </a:solidFill>
              <a:round/>
            </a:ln>
            <a:effectLst/>
          </c:spPr>
          <c:marker>
            <c:symbol val="circle"/>
            <c:size val="5"/>
            <c:spPr>
              <a:solidFill>
                <a:srgbClr val="F15B30"/>
              </a:solidFill>
              <a:ln w="9525">
                <a:solidFill>
                  <a:srgbClr val="F15B30"/>
                </a:solidFill>
              </a:ln>
              <a:effectLst/>
            </c:spPr>
          </c:marker>
          <c:cat>
            <c:strRef>
              <c:f>'Day of Week, Shift &amp; Time'!$C$58:$N$58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Time'!$C$73:$N$73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6-8008-40A7-919B-DE5C8CEC3D40}"/>
            </c:ext>
          </c:extLst>
        </c:ser>
        <c:ser>
          <c:idx val="7"/>
          <c:order val="7"/>
          <c:tx>
            <c:strRef>
              <c:f>'Day of Week, Shift &amp; Time'!$B$74:$B$75</c:f>
              <c:strCache>
                <c:ptCount val="1"/>
                <c:pt idx="0">
                  <c:v>4:00 AM - 7:00 AM</c:v>
                </c:pt>
              </c:strCache>
            </c:strRef>
          </c:tx>
          <c:spPr>
            <a:ln w="28575" cap="rnd">
              <a:solidFill>
                <a:srgbClr val="396B8C"/>
              </a:solidFill>
              <a:round/>
            </a:ln>
            <a:effectLst/>
          </c:spPr>
          <c:marker>
            <c:symbol val="circle"/>
            <c:size val="5"/>
            <c:spPr>
              <a:solidFill>
                <a:srgbClr val="396B8C"/>
              </a:solidFill>
              <a:ln w="9525">
                <a:solidFill>
                  <a:srgbClr val="396B8C"/>
                </a:solidFill>
              </a:ln>
              <a:effectLst/>
            </c:spPr>
          </c:marker>
          <c:cat>
            <c:strRef>
              <c:f>'Day of Week, Shift &amp; Time'!$C$58:$N$58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'Day of Week, Shift &amp; Time'!$C$75:$N$75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7-8008-40A7-919B-DE5C8CEC3D40}"/>
            </c:ext>
          </c:extLst>
        </c:ser>
        <c:dLbls>
          <c:showLegendKey val="0"/>
          <c:showVal val="0"/>
          <c:showCatName val="0"/>
          <c:showSerName val="0"/>
          <c:showPercent val="0"/>
          <c:showBubbleSize val="0"/>
        </c:dLbls>
        <c:marker val="1"/>
        <c:smooth val="0"/>
        <c:axId val="1497386527"/>
        <c:axId val="400869663"/>
      </c:lineChart>
      <c:catAx>
        <c:axId val="14973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69663"/>
        <c:crosses val="autoZero"/>
        <c:auto val="0"/>
        <c:lblAlgn val="ctr"/>
        <c:lblOffset val="100"/>
        <c:noMultiLvlLbl val="0"/>
      </c:catAx>
      <c:valAx>
        <c:axId val="400869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86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'Location &amp; Prior Activity'!$A$6:$A$29</c:f>
          <c:strCache>
            <c:ptCount val="24"/>
            <c:pt idx="0">
              <c:v>Location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'Location &amp; Prior Activity'!$B$6:$B$7</c:f>
              <c:strCache>
                <c:ptCount val="1"/>
                <c:pt idx="0">
                  <c:v>In Room</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'Location &amp; Prior Activity'!$C$4:$N$4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Activity'!$C$7:$N$7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0E5-4A96-9E0D-EC29EA923215}"/>
            </c:ext>
          </c:extLst>
        </c:ser>
        <c:ser>
          <c:idx val="1"/>
          <c:order val="1"/>
          <c:tx>
            <c:strRef>
              <c:f>'Location &amp; Prior Activity'!$B$8:$B$9</c:f>
              <c:strCache>
                <c:ptCount val="1"/>
                <c:pt idx="0">
                  <c:v>Bathroom</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'Location &amp; Prior Activity'!$C$4:$N$4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Activity'!$C$9:$N$9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0E5-4A96-9E0D-EC29EA923215}"/>
            </c:ext>
          </c:extLst>
        </c:ser>
        <c:ser>
          <c:idx val="2"/>
          <c:order val="2"/>
          <c:tx>
            <c:strRef>
              <c:f>'Location &amp; Prior Activity'!$B$10:$B$11</c:f>
              <c:strCache>
                <c:ptCount val="1"/>
                <c:pt idx="0">
                  <c:v>Hallway</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'Location &amp; Prior Activity'!$C$4:$N$4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Activity'!$C$11:$N$11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0E5-4A96-9E0D-EC29EA923215}"/>
            </c:ext>
          </c:extLst>
        </c:ser>
        <c:ser>
          <c:idx val="3"/>
          <c:order val="3"/>
          <c:tx>
            <c:strRef>
              <c:f>'Location &amp; Prior Activity'!$B$12:$B$13</c:f>
              <c:strCache>
                <c:ptCount val="1"/>
                <c:pt idx="0">
                  <c:v>Dining Room</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'Location &amp; Prior Activity'!$C$4:$N$4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60E5-4A96-9E0D-EC29EA923215}"/>
            </c:ext>
          </c:extLst>
        </c:ser>
        <c:ser>
          <c:idx val="4"/>
          <c:order val="4"/>
          <c:tx>
            <c:strRef>
              <c:f>'Location &amp; Prior Activity'!$B$14:$B$15</c:f>
              <c:strCache>
                <c:ptCount val="1"/>
                <c:pt idx="0">
                  <c:v>Activities</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'Location &amp; Prior Activity'!$C$4:$N$4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Activity'!$C$15:$N$15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60E5-4A96-9E0D-EC29EA923215}"/>
            </c:ext>
          </c:extLst>
        </c:ser>
        <c:ser>
          <c:idx val="5"/>
          <c:order val="5"/>
          <c:tx>
            <c:strRef>
              <c:f>'Location &amp; Prior Activity'!$B$16:$B$17</c:f>
              <c:strCache>
                <c:ptCount val="1"/>
                <c:pt idx="0">
                  <c:v>Therapy</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'Location &amp; Prior Activity'!$C$4:$N$4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Activity'!$C$17:$N$17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60E5-4A96-9E0D-EC29EA923215}"/>
            </c:ext>
          </c:extLst>
        </c:ser>
        <c:ser>
          <c:idx val="6"/>
          <c:order val="6"/>
          <c:tx>
            <c:strRef>
              <c:f>'Location &amp; Prior Activity'!$B$18:$B$19</c:f>
              <c:strCache>
                <c:ptCount val="1"/>
                <c:pt idx="0">
                  <c:v>Beauty/Barber</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'Location &amp; Prior Activity'!$C$4:$N$4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Activity'!$C$19:$N$19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60E5-4A96-9E0D-EC29EA923215}"/>
            </c:ext>
          </c:extLst>
        </c:ser>
        <c:ser>
          <c:idx val="7"/>
          <c:order val="7"/>
          <c:tx>
            <c:strRef>
              <c:f>'Location &amp; Prior Activity'!$B$20:$B$21</c:f>
              <c:strCache>
                <c:ptCount val="1"/>
                <c:pt idx="0">
                  <c:v>Shower/Tub</c:v>
                </c:pt>
              </c:strCache>
            </c:strRef>
          </c:tx>
          <c:spPr>
            <a:ln w="28575" cap="rnd">
              <a:solidFill>
                <a:srgbClr val="396B8C"/>
              </a:solidFill>
              <a:round/>
            </a:ln>
            <a:effectLst/>
          </c:spPr>
          <c:marker>
            <c:symbol val="circle"/>
            <c:size val="5"/>
            <c:spPr>
              <a:solidFill>
                <a:srgbClr val="396B8C"/>
              </a:solidFill>
              <a:ln w="9525">
                <a:solidFill>
                  <a:srgbClr val="396B8C"/>
                </a:solidFill>
              </a:ln>
              <a:effectLst/>
            </c:spPr>
          </c:marker>
          <c:cat>
            <c:strRef>
              <c:f>'Location &amp; Prior Activity'!$C$4:$N$4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Activity'!$C$21:$N$21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60E5-4A96-9E0D-EC29EA923215}"/>
            </c:ext>
          </c:extLst>
        </c:ser>
        <c:ser>
          <c:idx val="8"/>
          <c:order val="8"/>
          <c:tx>
            <c:strRef>
              <c:f>'Location &amp; Prior Activity'!$B$22:$B$23</c:f>
              <c:strCache>
                <c:ptCount val="1"/>
                <c:pt idx="0">
                  <c:v>Nursing Station</c:v>
                </c:pt>
              </c:strCache>
            </c:strRef>
          </c:tx>
          <c:spPr>
            <a:ln w="28575" cap="rnd">
              <a:solidFill>
                <a:srgbClr val="59595B"/>
              </a:solidFill>
              <a:round/>
            </a:ln>
            <a:effectLst/>
          </c:spPr>
          <c:marker>
            <c:symbol val="circle"/>
            <c:size val="5"/>
            <c:spPr>
              <a:solidFill>
                <a:srgbClr val="59595B"/>
              </a:solidFill>
              <a:ln w="9525">
                <a:solidFill>
                  <a:srgbClr val="59595B"/>
                </a:solidFill>
              </a:ln>
              <a:effectLst/>
            </c:spPr>
          </c:marker>
          <c:cat>
            <c:strRef>
              <c:f>'Location &amp; Prior Activity'!$C$4:$N$4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Activity'!$C$23:$N$23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60E5-4A96-9E0D-EC29EA923215}"/>
            </c:ext>
          </c:extLst>
        </c:ser>
        <c:ser>
          <c:idx val="9"/>
          <c:order val="9"/>
          <c:tx>
            <c:strRef>
              <c:f>'Location &amp; Prior Activity'!$B$24:$B$25</c:f>
              <c:strCache>
                <c:ptCount val="1"/>
                <c:pt idx="0">
                  <c:v>Out of Facility</c:v>
                </c:pt>
              </c:strCache>
            </c:strRef>
          </c:tx>
          <c:spPr>
            <a:ln w="28575" cap="rnd">
              <a:solidFill>
                <a:srgbClr val="EA44A7"/>
              </a:solidFill>
              <a:round/>
            </a:ln>
            <a:effectLst/>
          </c:spPr>
          <c:marker>
            <c:symbol val="circle"/>
            <c:size val="5"/>
            <c:spPr>
              <a:solidFill>
                <a:srgbClr val="EA44A7"/>
              </a:solidFill>
              <a:ln w="9525">
                <a:solidFill>
                  <a:srgbClr val="EA44A7"/>
                </a:solidFill>
              </a:ln>
              <a:effectLst/>
            </c:spPr>
          </c:marker>
          <c:cat>
            <c:strRef>
              <c:f>'Location &amp; Prior Activity'!$C$4:$N$4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Activity'!$C$25:$N$25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60E5-4A96-9E0D-EC29EA923215}"/>
            </c:ext>
          </c:extLst>
        </c:ser>
        <c:ser>
          <c:idx val="11"/>
          <c:order val="10"/>
          <c:tx>
            <c:strRef>
              <c:f>'Location &amp; Prior Activity'!$B$26:$B$27</c:f>
              <c:strCache>
                <c:ptCount val="1"/>
                <c:pt idx="0">
                  <c:v>Common Area</c:v>
                </c:pt>
              </c:strCache>
            </c:strRef>
          </c:tx>
          <c:spPr>
            <a:ln w="28575" cap="rnd">
              <a:solidFill>
                <a:srgbClr val="297218"/>
              </a:solidFill>
              <a:round/>
            </a:ln>
            <a:effectLst/>
          </c:spPr>
          <c:marker>
            <c:symbol val="circle"/>
            <c:size val="5"/>
            <c:spPr>
              <a:solidFill>
                <a:srgbClr val="297218"/>
              </a:solidFill>
              <a:ln w="9525">
                <a:solidFill>
                  <a:srgbClr val="297218"/>
                </a:solidFill>
              </a:ln>
              <a:effectLst/>
            </c:spPr>
          </c:marker>
          <c:cat>
            <c:strRef>
              <c:f>'Location &amp; Prior Activity'!$C$4:$N$4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Activity'!$C$27:$N$27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1BE-4EA2-9166-9090322EDE2A}"/>
            </c:ext>
          </c:extLst>
        </c:ser>
        <c:ser>
          <c:idx val="10"/>
          <c:order val="11"/>
          <c:tx>
            <c:strRef>
              <c:f>'Location &amp; Prior Activity'!$B$28:$B$29</c:f>
              <c:strCache>
                <c:ptCount val="1"/>
                <c:pt idx="0">
                  <c:v>Other</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strRef>
              <c:f>'Location &amp; Prior Activity'!$C$4:$N$4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Activity'!$C$29:$N$29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60E5-4A96-9E0D-EC29EA923215}"/>
            </c:ext>
          </c:extLst>
        </c:ser>
        <c:dLbls>
          <c:showLegendKey val="0"/>
          <c:showVal val="0"/>
          <c:showCatName val="0"/>
          <c:showSerName val="0"/>
          <c:showPercent val="0"/>
          <c:showBubbleSize val="0"/>
        </c:dLbls>
        <c:marker val="1"/>
        <c:smooth val="0"/>
        <c:axId val="1497386527"/>
        <c:axId val="400869663"/>
      </c:lineChart>
      <c:catAx>
        <c:axId val="14973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69663"/>
        <c:crosses val="autoZero"/>
        <c:auto val="0"/>
        <c:lblAlgn val="ctr"/>
        <c:lblOffset val="100"/>
        <c:noMultiLvlLbl val="0"/>
      </c:catAx>
      <c:valAx>
        <c:axId val="400869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86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'Location &amp; Prior Activity'!$A$44:$A$53</c:f>
          <c:strCache>
            <c:ptCount val="10"/>
            <c:pt idx="0">
              <c:v>Prior Activity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'Location &amp; Prior Activity'!$B$44:$B$45</c:f>
              <c:strCache>
                <c:ptCount val="1"/>
                <c:pt idx="0">
                  <c:v>Walking</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'Location &amp; Prior Activity'!$C$42:$N$42</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Activity'!$C$45:$N$45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E83-4451-AD01-0BD53FD9657D}"/>
            </c:ext>
          </c:extLst>
        </c:ser>
        <c:ser>
          <c:idx val="4"/>
          <c:order val="1"/>
          <c:tx>
            <c:strRef>
              <c:f>'Location &amp; Prior Activity'!$B$46:$B$47</c:f>
              <c:strCache>
                <c:ptCount val="1"/>
                <c:pt idx="0">
                  <c:v>Transfer</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'Location &amp; Prior Activity'!$C$42:$N$42</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Activity'!$C$47:$N$47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E83-4451-AD01-0BD53FD9657D}"/>
            </c:ext>
          </c:extLst>
        </c:ser>
        <c:ser>
          <c:idx val="6"/>
          <c:order val="2"/>
          <c:tx>
            <c:strRef>
              <c:f>'Location &amp; Prior Activity'!$B$48:$B$49</c:f>
              <c:strCache>
                <c:ptCount val="1"/>
                <c:pt idx="0">
                  <c:v>Bed</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'Location &amp; Prior Activity'!$C$42:$N$42</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Activity'!$C$49:$N$49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E83-4451-AD01-0BD53FD9657D}"/>
            </c:ext>
          </c:extLst>
        </c:ser>
        <c:ser>
          <c:idx val="0"/>
          <c:order val="3"/>
          <c:tx>
            <c:strRef>
              <c:f>'Location &amp; Prior Activity'!$B$50:$B$51</c:f>
              <c:strCache>
                <c:ptCount val="1"/>
                <c:pt idx="0">
                  <c:v>Chair</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'Location &amp; Prior Activity'!$C$42:$N$42</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Activity'!$C$51:$N$51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E83-4451-AD01-0BD53FD9657D}"/>
            </c:ext>
          </c:extLst>
        </c:ser>
        <c:ser>
          <c:idx val="1"/>
          <c:order val="4"/>
          <c:tx>
            <c:strRef>
              <c:f>'Location &amp; Prior Activity'!$B$52:$B$53</c:f>
              <c:strCache>
                <c:ptCount val="1"/>
                <c:pt idx="0">
                  <c:v>Other</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'Location &amp; Prior Activity'!$C$42:$N$42</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'Location &amp; Prior Activity'!$C$53:$N$53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7E83-4451-AD01-0BD53FD9657D}"/>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'Injury &amp; Tx Location'!$A$6:$A$19</c:f>
          <c:strCache>
            <c:ptCount val="14"/>
            <c:pt idx="0">
              <c:v>Injury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'Injury &amp; Tx Location'!$B$6:$B$7</c:f>
              <c:strCache>
                <c:ptCount val="1"/>
                <c:pt idx="0">
                  <c:v>Skin tear</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'Injury &amp; Tx Location'!$C$4:$N$4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'Injury &amp; Tx Location'!$C$7:$N$7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53B-4365-A95A-859389611E49}"/>
            </c:ext>
          </c:extLst>
        </c:ser>
        <c:ser>
          <c:idx val="1"/>
          <c:order val="1"/>
          <c:tx>
            <c:strRef>
              <c:f>'Injury &amp; Tx Location'!$B$8:$B$9</c:f>
              <c:strCache>
                <c:ptCount val="1"/>
                <c:pt idx="0">
                  <c:v>Contusion</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'Injury &amp; Tx Location'!$C$4:$N$4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'Injury &amp; Tx Location'!$C$9:$N$9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53B-4365-A95A-859389611E49}"/>
            </c:ext>
          </c:extLst>
        </c:ser>
        <c:ser>
          <c:idx val="2"/>
          <c:order val="2"/>
          <c:tx>
            <c:strRef>
              <c:f>'Injury &amp; Tx Location'!$B$10:$B$11</c:f>
              <c:strCache>
                <c:ptCount val="1"/>
                <c:pt idx="0">
                  <c:v>Abrasion</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'Injury &amp; Tx Location'!$C$4:$N$4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'Injury &amp; Tx Location'!$C$11:$N$11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53B-4365-A95A-859389611E49}"/>
            </c:ext>
          </c:extLst>
        </c:ser>
        <c:ser>
          <c:idx val="3"/>
          <c:order val="3"/>
          <c:tx>
            <c:strRef>
              <c:f>'Injury &amp; Tx Location'!$B$12:$B$13</c:f>
              <c:strCache>
                <c:ptCount val="1"/>
                <c:pt idx="0">
                  <c:v>Dislocation</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'Injury &amp; Tx Location'!$C$4:$N$4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'Injury &amp; Tx Location'!$C$13:$N$13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653B-4365-A95A-859389611E49}"/>
            </c:ext>
          </c:extLst>
        </c:ser>
        <c:ser>
          <c:idx val="4"/>
          <c:order val="4"/>
          <c:tx>
            <c:strRef>
              <c:f>'Injury &amp; Tx Location'!$B$14:$B$15</c:f>
              <c:strCache>
                <c:ptCount val="1"/>
                <c:pt idx="0">
                  <c:v>Fracture</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'Injury &amp; Tx Location'!$C$4:$N$4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'Injury &amp; Tx Location'!$C$15:$N$15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653B-4365-A95A-859389611E49}"/>
            </c:ext>
          </c:extLst>
        </c:ser>
        <c:ser>
          <c:idx val="5"/>
          <c:order val="5"/>
          <c:tx>
            <c:strRef>
              <c:f>'Injury &amp; Tx Location'!$B$16:$B$17</c:f>
              <c:strCache>
                <c:ptCount val="1"/>
                <c:pt idx="0">
                  <c:v>Head trauma</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'Injury &amp; Tx Location'!$C$4:$N$4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'Injury &amp; Tx Location'!$C$17:$N$17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653B-4365-A95A-859389611E49}"/>
            </c:ext>
          </c:extLst>
        </c:ser>
        <c:ser>
          <c:idx val="6"/>
          <c:order val="6"/>
          <c:tx>
            <c:strRef>
              <c:f>'Injury &amp; Tx Location'!$B$18:$B$19</c:f>
              <c:strCache>
                <c:ptCount val="1"/>
                <c:pt idx="0">
                  <c:v>Other</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'Injury &amp; Tx Location'!$C$4:$N$4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'Injury &amp; Tx Location'!$C$19:$N$19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653B-4365-A95A-859389611E49}"/>
            </c:ext>
          </c:extLst>
        </c:ser>
        <c:dLbls>
          <c:showLegendKey val="0"/>
          <c:showVal val="0"/>
          <c:showCatName val="0"/>
          <c:showSerName val="0"/>
          <c:showPercent val="0"/>
          <c:showBubbleSize val="0"/>
        </c:dLbls>
        <c:marker val="1"/>
        <c:smooth val="0"/>
        <c:axId val="1497386527"/>
        <c:axId val="400869663"/>
      </c:lineChart>
      <c:catAx>
        <c:axId val="14973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69663"/>
        <c:crosses val="autoZero"/>
        <c:auto val="0"/>
        <c:lblAlgn val="ctr"/>
        <c:lblOffset val="100"/>
        <c:noMultiLvlLbl val="0"/>
      </c:catAx>
      <c:valAx>
        <c:axId val="400869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86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'Injury &amp; Tx Location'!$A$34:$A$39</c:f>
          <c:strCache>
            <c:ptCount val="6"/>
            <c:pt idx="0">
              <c:v>Treatment Location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'Injury &amp; Tx Location'!$B$34:$B$35</c:f>
              <c:strCache>
                <c:ptCount val="1"/>
                <c:pt idx="0">
                  <c:v>Facility</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'Injury &amp; Tx Location'!$C$32:$N$32</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'Injury &amp; Tx Location'!$C$35:$N$35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FC-4F03-88C8-6314A84A4DE7}"/>
            </c:ext>
          </c:extLst>
        </c:ser>
        <c:ser>
          <c:idx val="4"/>
          <c:order val="1"/>
          <c:tx>
            <c:strRef>
              <c:f>'Injury &amp; Tx Location'!$B$36:$B$37</c:f>
              <c:strCache>
                <c:ptCount val="1"/>
                <c:pt idx="0">
                  <c:v>Emergency Room</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'Injury &amp; Tx Location'!$C$32:$N$32</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'Injury &amp; Tx Location'!$C$37:$N$37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FC-4F03-88C8-6314A84A4DE7}"/>
            </c:ext>
          </c:extLst>
        </c:ser>
        <c:ser>
          <c:idx val="6"/>
          <c:order val="2"/>
          <c:tx>
            <c:strRef>
              <c:f>'Injury &amp; Tx Location'!$B$38:$B$39</c:f>
              <c:strCache>
                <c:ptCount val="1"/>
                <c:pt idx="0">
                  <c:v>Admitted to Hospital</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'Injury &amp; Tx Location'!$C$32:$N$32</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'Injury &amp; Tx Location'!$C$39:$N$39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1FC-4F03-88C8-6314A84A4DE7}"/>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'Resident-Specific'!$A$7:$A$15</c:f>
          <c:strCache>
            <c:ptCount val="9"/>
            <c:pt idx="0">
              <c:v>General Information: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'Resident-Specific'!$B$8:$B$9</c:f>
              <c:strCache>
                <c:ptCount val="1"/>
                <c:pt idx="0">
                  <c:v>Falls Within 30 Days of Admit/Readmit</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'Resident-Specific'!$C$6:$N$6</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'Resident-Specific'!$C$9:$N$9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64CB-4911-BBD2-EED748D3EB6B}"/>
            </c:ext>
          </c:extLst>
        </c:ser>
        <c:ser>
          <c:idx val="4"/>
          <c:order val="1"/>
          <c:tx>
            <c:strRef>
              <c:f>'Resident-Specific'!$B$10:$B$11</c:f>
              <c:strCache>
                <c:ptCount val="1"/>
                <c:pt idx="0">
                  <c:v>Falls Resulting in Injury</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'Resident-Specific'!$C$6:$N$6</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'Resident-Specific'!$C$11:$N$11</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64CB-4911-BBD2-EED748D3EB6B}"/>
            </c:ext>
          </c:extLst>
        </c:ser>
        <c:ser>
          <c:idx val="6"/>
          <c:order val="2"/>
          <c:tx>
            <c:strRef>
              <c:f>'Resident-Specific'!$B$12:$B$13</c:f>
              <c:strCache>
                <c:ptCount val="1"/>
                <c:pt idx="0">
                  <c:v>Falls with Proper "Risk Assessment"</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'Resident-Specific'!$C$6:$N$6</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'Resident-Specific'!$C$13:$N$13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64CB-4911-BBD2-EED748D3EB6B}"/>
            </c:ext>
          </c:extLst>
        </c:ser>
        <c:ser>
          <c:idx val="8"/>
          <c:order val="3"/>
          <c:tx>
            <c:strRef>
              <c:f>'Resident-Specific'!$B$14:$B$15</c:f>
              <c:strCache>
                <c:ptCount val="1"/>
                <c:pt idx="0">
                  <c:v>Falls with Restraint in Use</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'Resident-Specific'!$C$6:$N$6</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'Resident-Specific'!$C$15:$N$15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64CB-4911-BBD2-EED748D3EB6B}"/>
            </c:ext>
          </c:extLst>
        </c:ser>
        <c:ser>
          <c:idx val="0"/>
          <c:order val="4"/>
          <c:tx>
            <c:strRef>
              <c:f>'Resident-Specific'!$B$16:$B$17</c:f>
              <c:strCache>
                <c:ptCount val="1"/>
                <c:pt idx="0">
                  <c:v>Immediate Falls Interventions Implemented/Careplan Updated</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'Resident-Specific'!$C$6:$N$6</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'Resident-Specific'!$C$17:$N$17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4821-4E87-9B12-6CF95799510B}"/>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'Resident-Specific'!$A$32:$A$47</c:f>
          <c:strCache>
            <c:ptCount val="16"/>
            <c:pt idx="0">
              <c:v>Post-Fall Evaluation Components: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'Resident-Specific'!$B$32:$B$33</c:f>
              <c:strCache>
                <c:ptCount val="1"/>
                <c:pt idx="0">
                  <c:v>History of Falls</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'Resident-Specific'!$C$30:$N$30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'Resident-Specific'!$C$33:$N$33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85AE-4A0B-91C6-2F8E1BAE1DF3}"/>
            </c:ext>
          </c:extLst>
        </c:ser>
        <c:ser>
          <c:idx val="4"/>
          <c:order val="1"/>
          <c:tx>
            <c:strRef>
              <c:f>'Resident-Specific'!$B$34:$B$35</c:f>
              <c:strCache>
                <c:ptCount val="1"/>
                <c:pt idx="0">
                  <c:v>Underlying Acute Medical Problems</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'Resident-Specific'!$C$30:$N$30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'Resident-Specific'!$C$35:$N$35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85AE-4A0B-91C6-2F8E1BAE1DF3}"/>
            </c:ext>
          </c:extLst>
        </c:ser>
        <c:ser>
          <c:idx val="6"/>
          <c:order val="2"/>
          <c:tx>
            <c:strRef>
              <c:f>'Resident-Specific'!$B$36:$B$37</c:f>
              <c:strCache>
                <c:ptCount val="1"/>
                <c:pt idx="0">
                  <c:v>Underlying Chronic Medical Problems</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'Resident-Specific'!$C$30:$N$30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'Resident-Specific'!$C$37:$N$37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85AE-4A0B-91C6-2F8E1BAE1DF3}"/>
            </c:ext>
          </c:extLst>
        </c:ser>
        <c:ser>
          <c:idx val="8"/>
          <c:order val="3"/>
          <c:tx>
            <c:strRef>
              <c:f>'Resident-Specific'!$B$38:$B$39</c:f>
              <c:strCache>
                <c:ptCount val="1"/>
                <c:pt idx="0">
                  <c:v>Medications</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'Resident-Specific'!$C$30:$N$30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'Resident-Specific'!$C$39:$N$39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85AE-4A0B-91C6-2F8E1BAE1DF3}"/>
            </c:ext>
          </c:extLst>
        </c:ser>
        <c:ser>
          <c:idx val="0"/>
          <c:order val="4"/>
          <c:tx>
            <c:strRef>
              <c:f>'Resident-Specific'!$B$40:$B$41</c:f>
              <c:strCache>
                <c:ptCount val="1"/>
                <c:pt idx="0">
                  <c:v>Functional Status</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'Resident-Specific'!$C$30:$N$30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'Resident-Specific'!$C$41:$N$41</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85AE-4A0B-91C6-2F8E1BAE1DF3}"/>
            </c:ext>
          </c:extLst>
        </c:ser>
        <c:ser>
          <c:idx val="1"/>
          <c:order val="5"/>
          <c:tx>
            <c:strRef>
              <c:f>'Resident-Specific'!$B$42:$B$43</c:f>
              <c:strCache>
                <c:ptCount val="1"/>
                <c:pt idx="0">
                  <c:v>Sensory Status</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'Resident-Specific'!$C$30:$N$30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'Resident-Specific'!$C$43:$N$43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85AE-4A0B-91C6-2F8E1BAE1DF3}"/>
            </c:ext>
          </c:extLst>
        </c:ser>
        <c:ser>
          <c:idx val="3"/>
          <c:order val="6"/>
          <c:tx>
            <c:strRef>
              <c:f>'Resident-Specific'!$B$44:$B$45</c:f>
              <c:strCache>
                <c:ptCount val="1"/>
                <c:pt idx="0">
                  <c:v>Psychological Status</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'Resident-Specific'!$C$30:$N$30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'Resident-Specific'!$C$45:$N$45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85AE-4A0B-91C6-2F8E1BAE1DF3}"/>
            </c:ext>
          </c:extLst>
        </c:ser>
        <c:ser>
          <c:idx val="5"/>
          <c:order val="7"/>
          <c:tx>
            <c:strRef>
              <c:f>'Resident-Specific'!$B$46:$B$47</c:f>
              <c:strCache>
                <c:ptCount val="1"/>
                <c:pt idx="0">
                  <c:v>Environmental Issues</c:v>
                </c:pt>
              </c:strCache>
            </c:strRef>
          </c:tx>
          <c:spPr>
            <a:ln w="28575" cap="rnd">
              <a:solidFill>
                <a:srgbClr val="396B8C"/>
              </a:solidFill>
              <a:round/>
            </a:ln>
            <a:effectLst/>
          </c:spPr>
          <c:marker>
            <c:symbol val="circle"/>
            <c:size val="5"/>
            <c:spPr>
              <a:solidFill>
                <a:srgbClr val="396B8C"/>
              </a:solidFill>
              <a:ln w="9525">
                <a:solidFill>
                  <a:srgbClr val="396B8C"/>
                </a:solidFill>
              </a:ln>
              <a:effectLst/>
            </c:spPr>
          </c:marker>
          <c:cat>
            <c:strRef>
              <c:f>'Resident-Specific'!$C$30:$N$30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'Resident-Specific'!$C$47:$N$47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7-85AE-4A0B-91C6-2F8E1BAE1DF3}"/>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'Resident-Specific'!$A$61:$A$74</c:f>
          <c:strCache>
            <c:ptCount val="14"/>
            <c:pt idx="0">
              <c:v>Day of the Week: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'Resident-Specific'!$B$61:$B$62</c:f>
              <c:strCache>
                <c:ptCount val="1"/>
                <c:pt idx="0">
                  <c:v>Sunday</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'Resident-Specific'!$C$59:$N$59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'Resident-Specific'!$C$62:$N$62</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BEAD-46FF-BD97-8643663A4216}"/>
            </c:ext>
          </c:extLst>
        </c:ser>
        <c:ser>
          <c:idx val="1"/>
          <c:order val="1"/>
          <c:tx>
            <c:strRef>
              <c:f>'Resident-Specific'!$B$63:$B$64</c:f>
              <c:strCache>
                <c:ptCount val="1"/>
                <c:pt idx="0">
                  <c:v>Monday</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'Resident-Specific'!$C$59:$N$59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'Resident-Specific'!$C$64:$N$64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BEAD-46FF-BD97-8643663A4216}"/>
            </c:ext>
          </c:extLst>
        </c:ser>
        <c:ser>
          <c:idx val="2"/>
          <c:order val="2"/>
          <c:tx>
            <c:strRef>
              <c:f>'Resident-Specific'!$B$65:$B$66</c:f>
              <c:strCache>
                <c:ptCount val="1"/>
                <c:pt idx="0">
                  <c:v>Tuesday</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'Resident-Specific'!$C$59:$N$59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'Resident-Specific'!$C$66:$N$66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BEAD-46FF-BD97-8643663A4216}"/>
            </c:ext>
          </c:extLst>
        </c:ser>
        <c:ser>
          <c:idx val="3"/>
          <c:order val="3"/>
          <c:tx>
            <c:strRef>
              <c:f>'Resident-Specific'!$B$67:$B$68</c:f>
              <c:strCache>
                <c:ptCount val="1"/>
                <c:pt idx="0">
                  <c:v>Wednesday</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'Resident-Specific'!$C$59:$N$59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'Resident-Specific'!$C$68:$N$68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BEAD-46FF-BD97-8643663A4216}"/>
            </c:ext>
          </c:extLst>
        </c:ser>
        <c:ser>
          <c:idx val="4"/>
          <c:order val="4"/>
          <c:tx>
            <c:strRef>
              <c:f>'Resident-Specific'!$B$69:$B$70</c:f>
              <c:strCache>
                <c:ptCount val="1"/>
                <c:pt idx="0">
                  <c:v>Thursday</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'Resident-Specific'!$C$59:$N$59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'Resident-Specific'!$C$70:$N$70</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BEAD-46FF-BD97-8643663A4216}"/>
            </c:ext>
          </c:extLst>
        </c:ser>
        <c:ser>
          <c:idx val="5"/>
          <c:order val="5"/>
          <c:tx>
            <c:strRef>
              <c:f>'Resident-Specific'!$B$71:$B$72</c:f>
              <c:strCache>
                <c:ptCount val="1"/>
                <c:pt idx="0">
                  <c:v>Friday</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'Resident-Specific'!$C$59:$N$59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'Resident-Specific'!$C$72:$N$72</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BEAD-46FF-BD97-8643663A4216}"/>
            </c:ext>
          </c:extLst>
        </c:ser>
        <c:ser>
          <c:idx val="6"/>
          <c:order val="6"/>
          <c:tx>
            <c:strRef>
              <c:f>'Resident-Specific'!$B$73:$B$74</c:f>
              <c:strCache>
                <c:ptCount val="1"/>
                <c:pt idx="0">
                  <c:v>Saturday</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'Resident-Specific'!$C$59:$N$59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'Resident-Specific'!$C$74:$N$74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BEAD-46FF-BD97-8643663A4216}"/>
            </c:ext>
          </c:extLst>
        </c:ser>
        <c:dLbls>
          <c:showLegendKey val="0"/>
          <c:showVal val="0"/>
          <c:showCatName val="0"/>
          <c:showSerName val="0"/>
          <c:showPercent val="0"/>
          <c:showBubbleSize val="0"/>
        </c:dLbls>
        <c:marker val="1"/>
        <c:smooth val="0"/>
        <c:axId val="1497386527"/>
        <c:axId val="400869663"/>
      </c:lineChart>
      <c:catAx>
        <c:axId val="14973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69663"/>
        <c:crosses val="autoZero"/>
        <c:auto val="0"/>
        <c:lblAlgn val="ctr"/>
        <c:lblOffset val="100"/>
        <c:noMultiLvlLbl val="0"/>
      </c:catAx>
      <c:valAx>
        <c:axId val="400869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86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'Resident-Specific'!$A$100:$A$105</c:f>
          <c:strCache>
            <c:ptCount val="6"/>
            <c:pt idx="0">
              <c:v>Shift Start Time: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'Resident-Specific'!$B$100:$B$101</c:f>
              <c:strCache>
                <c:ptCount val="1"/>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'Resident-Specific'!$C$98:$N$98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'Resident-Specific'!$C$101:$N$101</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268F-4661-9648-8A960F2CD92C}"/>
            </c:ext>
          </c:extLst>
        </c:ser>
        <c:ser>
          <c:idx val="4"/>
          <c:order val="1"/>
          <c:tx>
            <c:strRef>
              <c:f>'Resident-Specific'!$B$102:$B$103</c:f>
              <c:strCache>
                <c:ptCount val="1"/>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'Resident-Specific'!$C$98:$N$98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'Resident-Specific'!$C$103:$N$103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268F-4661-9648-8A960F2CD92C}"/>
            </c:ext>
          </c:extLst>
        </c:ser>
        <c:ser>
          <c:idx val="6"/>
          <c:order val="2"/>
          <c:tx>
            <c:strRef>
              <c:f>'Resident-Specific'!$B$104:$B$105</c:f>
              <c:strCache>
                <c:ptCount val="1"/>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'Resident-Specific'!$C$98:$N$98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'Resident-Specific'!$C$105:$N$105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268F-4661-9648-8A960F2CD92C}"/>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'Resident-Specific'!$A$131:$A$146</c:f>
          <c:strCache>
            <c:ptCount val="16"/>
            <c:pt idx="0">
              <c:v>Time of Fall: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'Resident-Specific'!$B$131:$B$132</c:f>
              <c:strCache>
                <c:ptCount val="1"/>
                <c:pt idx="0">
                  <c:v>7:00 AM - 9:59 AM</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'Resident-Specific'!$C$129:$N$129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'Resident-Specific'!$C$132:$N$132</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E60D-4ECA-A791-789DDBA86821}"/>
            </c:ext>
          </c:extLst>
        </c:ser>
        <c:ser>
          <c:idx val="1"/>
          <c:order val="1"/>
          <c:tx>
            <c:strRef>
              <c:f>'Resident-Specific'!$B$133:$B$134</c:f>
              <c:strCache>
                <c:ptCount val="1"/>
                <c:pt idx="0">
                  <c:v>10:00 AM - 12:59 PM</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'Resident-Specific'!$C$129:$N$129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'Resident-Specific'!$C$134:$N$134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E60D-4ECA-A791-789DDBA86821}"/>
            </c:ext>
          </c:extLst>
        </c:ser>
        <c:ser>
          <c:idx val="2"/>
          <c:order val="2"/>
          <c:tx>
            <c:strRef>
              <c:f>'Resident-Specific'!$B$135:$B$136</c:f>
              <c:strCache>
                <c:ptCount val="1"/>
                <c:pt idx="0">
                  <c:v>1:00 PM - 3:59 PM</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'Resident-Specific'!$C$129:$N$129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'Resident-Specific'!$C$136:$N$136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E60D-4ECA-A791-789DDBA86821}"/>
            </c:ext>
          </c:extLst>
        </c:ser>
        <c:ser>
          <c:idx val="3"/>
          <c:order val="3"/>
          <c:tx>
            <c:strRef>
              <c:f>'Resident-Specific'!$B$137:$B$138</c:f>
              <c:strCache>
                <c:ptCount val="1"/>
                <c:pt idx="0">
                  <c:v>4:00 PM - 6:59 PM</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'Resident-Specific'!$C$129:$N$129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'Resident-Specific'!$C$138:$N$138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E60D-4ECA-A791-789DDBA86821}"/>
            </c:ext>
          </c:extLst>
        </c:ser>
        <c:ser>
          <c:idx val="4"/>
          <c:order val="4"/>
          <c:tx>
            <c:strRef>
              <c:f>'Resident-Specific'!$B$139:$B$140</c:f>
              <c:strCache>
                <c:ptCount val="1"/>
                <c:pt idx="0">
                  <c:v>7:00 PM - 9:59 PM</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'Resident-Specific'!$C$129:$N$129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'Resident-Specific'!$C$140:$N$140</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E60D-4ECA-A791-789DDBA86821}"/>
            </c:ext>
          </c:extLst>
        </c:ser>
        <c:ser>
          <c:idx val="5"/>
          <c:order val="5"/>
          <c:tx>
            <c:strRef>
              <c:f>'Resident-Specific'!$B$141:$B$142</c:f>
              <c:strCache>
                <c:ptCount val="1"/>
                <c:pt idx="0">
                  <c:v>10:00 PM - 12:59 AM</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'Resident-Specific'!$C$129:$N$129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'Resident-Specific'!$C$142:$N$142</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E60D-4ECA-A791-789DDBA86821}"/>
            </c:ext>
          </c:extLst>
        </c:ser>
        <c:ser>
          <c:idx val="6"/>
          <c:order val="6"/>
          <c:tx>
            <c:strRef>
              <c:f>'Resident-Specific'!$B$143:$B$144</c:f>
              <c:strCache>
                <c:ptCount val="1"/>
                <c:pt idx="0">
                  <c:v>1:00 AM - 3:59 AM</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'Resident-Specific'!$C$129:$N$129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'Resident-Specific'!$C$144:$N$144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7-E60D-4ECA-A791-789DDBA86821}"/>
            </c:ext>
          </c:extLst>
        </c:ser>
        <c:ser>
          <c:idx val="7"/>
          <c:order val="7"/>
          <c:tx>
            <c:strRef>
              <c:f>'Resident-Specific'!$B$145:$B$146</c:f>
              <c:strCache>
                <c:ptCount val="1"/>
                <c:pt idx="0">
                  <c:v>4:00 AM - 7:00 AM</c:v>
                </c:pt>
              </c:strCache>
            </c:strRef>
          </c:tx>
          <c:spPr>
            <a:ln w="28575" cap="rnd">
              <a:solidFill>
                <a:srgbClr val="396B8C"/>
              </a:solidFill>
              <a:round/>
            </a:ln>
            <a:effectLst/>
          </c:spPr>
          <c:marker>
            <c:symbol val="circle"/>
            <c:size val="5"/>
            <c:spPr>
              <a:solidFill>
                <a:srgbClr val="396B8C"/>
              </a:solidFill>
              <a:ln w="9525">
                <a:solidFill>
                  <a:srgbClr val="396B8C"/>
                </a:solidFill>
              </a:ln>
              <a:effectLst/>
            </c:spPr>
          </c:marker>
          <c:cat>
            <c:strRef>
              <c:f>'Resident-Specific'!$C$129:$N$129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'Resident-Specific'!$C$146:$N$146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8-E60D-4ECA-A791-789DDBA86821}"/>
            </c:ext>
          </c:extLst>
        </c:ser>
        <c:dLbls>
          <c:showLegendKey val="0"/>
          <c:showVal val="0"/>
          <c:showCatName val="0"/>
          <c:showSerName val="0"/>
          <c:showPercent val="0"/>
          <c:showBubbleSize val="0"/>
        </c:dLbls>
        <c:marker val="1"/>
        <c:smooth val="0"/>
        <c:axId val="1497386527"/>
        <c:axId val="400869663"/>
      </c:lineChart>
      <c:catAx>
        <c:axId val="14973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69663"/>
        <c:crosses val="autoZero"/>
        <c:auto val="0"/>
        <c:lblAlgn val="ctr"/>
        <c:lblOffset val="100"/>
        <c:noMultiLvlLbl val="0"/>
      </c:catAx>
      <c:valAx>
        <c:axId val="400869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86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'Resident-Specific'!$A$172:$A$195</c:f>
          <c:strCache>
            <c:ptCount val="24"/>
            <c:pt idx="0">
              <c:v>Location: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'Resident-Specific'!$B$172:$B$173</c:f>
              <c:strCache>
                <c:ptCount val="1"/>
                <c:pt idx="0">
                  <c:v>In Room</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'Resident-Specific'!$C$170:$N$170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'Resident-Specific'!$C$173:$N$173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9E4B-4340-A948-F2DF705610D4}"/>
            </c:ext>
          </c:extLst>
        </c:ser>
        <c:ser>
          <c:idx val="1"/>
          <c:order val="1"/>
          <c:tx>
            <c:strRef>
              <c:f>'Resident-Specific'!$B$174:$B$175</c:f>
              <c:strCache>
                <c:ptCount val="1"/>
                <c:pt idx="0">
                  <c:v>Bathroom</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'Resident-Specific'!$C$170:$N$170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'Resident-Specific'!$C$175:$N$175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9E4B-4340-A948-F2DF705610D4}"/>
            </c:ext>
          </c:extLst>
        </c:ser>
        <c:ser>
          <c:idx val="2"/>
          <c:order val="2"/>
          <c:tx>
            <c:strRef>
              <c:f>'Resident-Specific'!$B$176:$B$177</c:f>
              <c:strCache>
                <c:ptCount val="1"/>
                <c:pt idx="0">
                  <c:v>Hallway</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'Resident-Specific'!$C$170:$N$170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'Resident-Specific'!$C$177:$N$177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9E4B-4340-A948-F2DF705610D4}"/>
            </c:ext>
          </c:extLst>
        </c:ser>
        <c:ser>
          <c:idx val="3"/>
          <c:order val="3"/>
          <c:tx>
            <c:strRef>
              <c:f>'Resident-Specific'!$B$178:$B$179</c:f>
              <c:strCache>
                <c:ptCount val="1"/>
                <c:pt idx="0">
                  <c:v>Dining Room</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'Resident-Specific'!$C$170:$N$170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'Resident-Specific'!$C$179:$N$179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9E4B-4340-A948-F2DF705610D4}"/>
            </c:ext>
          </c:extLst>
        </c:ser>
        <c:ser>
          <c:idx val="4"/>
          <c:order val="4"/>
          <c:tx>
            <c:strRef>
              <c:f>'Resident-Specific'!$B$180:$B$181</c:f>
              <c:strCache>
                <c:ptCount val="1"/>
                <c:pt idx="0">
                  <c:v>Activities</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'Resident-Specific'!$C$170:$N$170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'Resident-Specific'!$C$181:$N$181</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9E4B-4340-A948-F2DF705610D4}"/>
            </c:ext>
          </c:extLst>
        </c:ser>
        <c:ser>
          <c:idx val="5"/>
          <c:order val="5"/>
          <c:tx>
            <c:strRef>
              <c:f>'Resident-Specific'!$B$182:$B$183</c:f>
              <c:strCache>
                <c:ptCount val="1"/>
                <c:pt idx="0">
                  <c:v>Therapy</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'Resident-Specific'!$C$170:$N$170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'Resident-Specific'!$C$183:$N$183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9E4B-4340-A948-F2DF705610D4}"/>
            </c:ext>
          </c:extLst>
        </c:ser>
        <c:ser>
          <c:idx val="6"/>
          <c:order val="6"/>
          <c:tx>
            <c:strRef>
              <c:f>'Resident-Specific'!$B$184:$B$185</c:f>
              <c:strCache>
                <c:ptCount val="1"/>
                <c:pt idx="0">
                  <c:v>Beauty/Barber</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'Resident-Specific'!$C$170:$N$170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'Resident-Specific'!$C$185:$N$185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9E4B-4340-A948-F2DF705610D4}"/>
            </c:ext>
          </c:extLst>
        </c:ser>
        <c:ser>
          <c:idx val="7"/>
          <c:order val="7"/>
          <c:tx>
            <c:strRef>
              <c:f>'Resident-Specific'!$B$186:$B$187</c:f>
              <c:strCache>
                <c:ptCount val="1"/>
                <c:pt idx="0">
                  <c:v>Shower/Tub</c:v>
                </c:pt>
              </c:strCache>
            </c:strRef>
          </c:tx>
          <c:spPr>
            <a:ln w="28575" cap="rnd">
              <a:solidFill>
                <a:srgbClr val="396B8C"/>
              </a:solidFill>
              <a:round/>
            </a:ln>
            <a:effectLst/>
          </c:spPr>
          <c:marker>
            <c:symbol val="circle"/>
            <c:size val="5"/>
            <c:spPr>
              <a:solidFill>
                <a:srgbClr val="396B8C"/>
              </a:solidFill>
              <a:ln w="9525">
                <a:solidFill>
                  <a:srgbClr val="396B8C"/>
                </a:solidFill>
              </a:ln>
              <a:effectLst/>
            </c:spPr>
          </c:marker>
          <c:cat>
            <c:strRef>
              <c:f>'Resident-Specific'!$C$170:$N$170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'Resident-Specific'!$C$187:$N$187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7-9E4B-4340-A948-F2DF705610D4}"/>
            </c:ext>
          </c:extLst>
        </c:ser>
        <c:ser>
          <c:idx val="8"/>
          <c:order val="8"/>
          <c:tx>
            <c:strRef>
              <c:f>'Resident-Specific'!$B$188:$B$189</c:f>
              <c:strCache>
                <c:ptCount val="1"/>
                <c:pt idx="0">
                  <c:v>Nursing Station</c:v>
                </c:pt>
              </c:strCache>
            </c:strRef>
          </c:tx>
          <c:spPr>
            <a:ln w="28575" cap="rnd">
              <a:solidFill>
                <a:srgbClr val="59595B"/>
              </a:solidFill>
              <a:round/>
            </a:ln>
            <a:effectLst/>
          </c:spPr>
          <c:marker>
            <c:symbol val="circle"/>
            <c:size val="5"/>
            <c:spPr>
              <a:solidFill>
                <a:srgbClr val="59595B"/>
              </a:solidFill>
              <a:ln w="9525">
                <a:solidFill>
                  <a:srgbClr val="59595B"/>
                </a:solidFill>
              </a:ln>
              <a:effectLst/>
            </c:spPr>
          </c:marker>
          <c:cat>
            <c:strRef>
              <c:f>'Resident-Specific'!$C$170:$N$170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'Resident-Specific'!$C$189:$N$189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9-9E4B-4340-A948-F2DF705610D4}"/>
            </c:ext>
          </c:extLst>
        </c:ser>
        <c:ser>
          <c:idx val="9"/>
          <c:order val="9"/>
          <c:tx>
            <c:strRef>
              <c:f>'Resident-Specific'!$B$190:$B$191</c:f>
              <c:strCache>
                <c:ptCount val="1"/>
                <c:pt idx="0">
                  <c:v>Out of Facility</c:v>
                </c:pt>
              </c:strCache>
            </c:strRef>
          </c:tx>
          <c:spPr>
            <a:ln w="28575" cap="rnd">
              <a:solidFill>
                <a:srgbClr val="EA44A7"/>
              </a:solidFill>
              <a:round/>
            </a:ln>
            <a:effectLst/>
          </c:spPr>
          <c:marker>
            <c:symbol val="circle"/>
            <c:size val="5"/>
            <c:spPr>
              <a:solidFill>
                <a:srgbClr val="EA44A7"/>
              </a:solidFill>
              <a:ln w="9525">
                <a:solidFill>
                  <a:srgbClr val="EA44A7"/>
                </a:solidFill>
              </a:ln>
              <a:effectLst/>
            </c:spPr>
          </c:marker>
          <c:cat>
            <c:strRef>
              <c:f>'Resident-Specific'!$C$170:$N$170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'Resident-Specific'!$C$191:$N$191</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A-9E4B-4340-A948-F2DF705610D4}"/>
            </c:ext>
          </c:extLst>
        </c:ser>
        <c:ser>
          <c:idx val="10"/>
          <c:order val="10"/>
          <c:tx>
            <c:strRef>
              <c:f>'Resident-Specific'!$B$192:$B$193</c:f>
              <c:strCache>
                <c:ptCount val="1"/>
                <c:pt idx="0">
                  <c:v>Common Area</c:v>
                </c:pt>
              </c:strCache>
            </c:strRef>
          </c:tx>
          <c:spPr>
            <a:ln w="28575" cap="rnd">
              <a:solidFill>
                <a:schemeClr val="accent5">
                  <a:lumMod val="60000"/>
                </a:schemeClr>
              </a:solidFill>
              <a:round/>
            </a:ln>
            <a:effectLst/>
          </c:spPr>
          <c:marker>
            <c:symbol val="circle"/>
            <c:size val="5"/>
            <c:spPr>
              <a:solidFill>
                <a:srgbClr val="297218"/>
              </a:solidFill>
              <a:ln w="9525">
                <a:solidFill>
                  <a:srgbClr val="297218"/>
                </a:solidFill>
              </a:ln>
              <a:effectLst/>
            </c:spPr>
          </c:marker>
          <c:cat>
            <c:strRef>
              <c:f>'Resident-Specific'!$C$170:$N$170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'Resident-Specific'!$C$193:$N$193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B-9E4B-4340-A948-F2DF705610D4}"/>
            </c:ext>
          </c:extLst>
        </c:ser>
        <c:ser>
          <c:idx val="11"/>
          <c:order val="11"/>
          <c:tx>
            <c:strRef>
              <c:f>'Resident-Specific'!$B$194:$B$195</c:f>
              <c:strCache>
                <c:ptCount val="1"/>
                <c:pt idx="0">
                  <c:v>Other</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strRef>
              <c:f>'Resident-Specific'!$C$170:$N$170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'Resident-Specific'!$C$195:$N$195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C-9E4B-4340-A948-F2DF705610D4}"/>
            </c:ext>
          </c:extLst>
        </c:ser>
        <c:dLbls>
          <c:showLegendKey val="0"/>
          <c:showVal val="0"/>
          <c:showCatName val="0"/>
          <c:showSerName val="0"/>
          <c:showPercent val="0"/>
          <c:showBubbleSize val="0"/>
        </c:dLbls>
        <c:marker val="1"/>
        <c:smooth val="0"/>
        <c:axId val="1497386527"/>
        <c:axId val="400869663"/>
      </c:lineChart>
      <c:catAx>
        <c:axId val="14973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69663"/>
        <c:crosses val="autoZero"/>
        <c:auto val="0"/>
        <c:lblAlgn val="ctr"/>
        <c:lblOffset val="100"/>
        <c:noMultiLvlLbl val="0"/>
      </c:catAx>
      <c:valAx>
        <c:axId val="400869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86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'Resident-Specific'!$A$220:$A$229</c:f>
          <c:strCache>
            <c:ptCount val="10"/>
            <c:pt idx="0">
              <c:v>Prior Activity: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'Resident-Specific'!$B$220:$B$221</c:f>
              <c:strCache>
                <c:ptCount val="1"/>
                <c:pt idx="0">
                  <c:v>Walking</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'Resident-Specific'!$C$218:$N$218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'Resident-Specific'!$C$221:$N$221</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26B6-48E6-A493-E8C4938CBBBB}"/>
            </c:ext>
          </c:extLst>
        </c:ser>
        <c:ser>
          <c:idx val="1"/>
          <c:order val="1"/>
          <c:tx>
            <c:strRef>
              <c:f>'Resident-Specific'!$B$222:$B$223</c:f>
              <c:strCache>
                <c:ptCount val="1"/>
                <c:pt idx="0">
                  <c:v>Transfer</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'Resident-Specific'!$C$218:$N$218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'Resident-Specific'!$C$223:$N$223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26B6-48E6-A493-E8C4938CBBBB}"/>
            </c:ext>
          </c:extLst>
        </c:ser>
        <c:ser>
          <c:idx val="2"/>
          <c:order val="2"/>
          <c:tx>
            <c:strRef>
              <c:f>'Resident-Specific'!$B$224:$B$225</c:f>
              <c:strCache>
                <c:ptCount val="1"/>
                <c:pt idx="0">
                  <c:v>Bed</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'Resident-Specific'!$C$218:$N$218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'Resident-Specific'!$C$225:$N$225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26B6-48E6-A493-E8C4938CBBBB}"/>
            </c:ext>
          </c:extLst>
        </c:ser>
        <c:ser>
          <c:idx val="3"/>
          <c:order val="3"/>
          <c:tx>
            <c:strRef>
              <c:f>'Resident-Specific'!$B$226:$B$227</c:f>
              <c:strCache>
                <c:ptCount val="1"/>
                <c:pt idx="0">
                  <c:v>Chair</c:v>
                </c:pt>
              </c:strCache>
            </c:strRef>
          </c:tx>
          <c:spPr>
            <a:ln w="28575" cap="rnd">
              <a:solidFill>
                <a:srgbClr val="4C3485"/>
              </a:solidFill>
              <a:round/>
            </a:ln>
            <a:effectLst/>
          </c:spPr>
          <c:marker>
            <c:symbol val="circle"/>
            <c:size val="5"/>
            <c:spPr>
              <a:solidFill>
                <a:srgbClr val="4C3485"/>
              </a:solidFill>
              <a:ln w="9525">
                <a:solidFill>
                  <a:schemeClr val="accent4"/>
                </a:solidFill>
              </a:ln>
              <a:effectLst/>
            </c:spPr>
          </c:marker>
          <c:cat>
            <c:strRef>
              <c:f>'Resident-Specific'!$C$218:$N$218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'Resident-Specific'!$C$227:$N$227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26B6-48E6-A493-E8C4938CBBBB}"/>
            </c:ext>
          </c:extLst>
        </c:ser>
        <c:ser>
          <c:idx val="4"/>
          <c:order val="4"/>
          <c:tx>
            <c:strRef>
              <c:f>'Resident-Specific'!$B$228:$B$229</c:f>
              <c:strCache>
                <c:ptCount val="1"/>
                <c:pt idx="0">
                  <c:v>Other</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'Resident-Specific'!$C$218:$N$218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'Resident-Specific'!$C$229:$N$229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26B6-48E6-A493-E8C4938CBBBB}"/>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'Resident-Specific'!$A$255:$A$268</c:f>
          <c:strCache>
            <c:ptCount val="14"/>
            <c:pt idx="0">
              <c:v>Injury: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'Resident-Specific'!$B$255:$B$256</c:f>
              <c:strCache>
                <c:ptCount val="1"/>
                <c:pt idx="0">
                  <c:v>Skin tear</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'Resident-Specific'!$C$253:$N$253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'Resident-Specific'!$C$256:$N$256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746D-4302-B154-6E0A5D0C6B44}"/>
            </c:ext>
          </c:extLst>
        </c:ser>
        <c:ser>
          <c:idx val="1"/>
          <c:order val="1"/>
          <c:tx>
            <c:strRef>
              <c:f>'Resident-Specific'!$B$257:$B$258</c:f>
              <c:strCache>
                <c:ptCount val="1"/>
                <c:pt idx="0">
                  <c:v>Contusion</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'Resident-Specific'!$C$253:$N$253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'Resident-Specific'!$C$258:$N$258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746D-4302-B154-6E0A5D0C6B44}"/>
            </c:ext>
          </c:extLst>
        </c:ser>
        <c:ser>
          <c:idx val="2"/>
          <c:order val="2"/>
          <c:tx>
            <c:strRef>
              <c:f>'Resident-Specific'!$B$259:$B$260</c:f>
              <c:strCache>
                <c:ptCount val="1"/>
                <c:pt idx="0">
                  <c:v>Abrasion</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'Resident-Specific'!$C$253:$N$253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'Resident-Specific'!$C$260:$N$260</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746D-4302-B154-6E0A5D0C6B44}"/>
            </c:ext>
          </c:extLst>
        </c:ser>
        <c:ser>
          <c:idx val="3"/>
          <c:order val="3"/>
          <c:tx>
            <c:strRef>
              <c:f>'Resident-Specific'!$B$261:$B$262</c:f>
              <c:strCache>
                <c:ptCount val="1"/>
                <c:pt idx="0">
                  <c:v>Dislocation</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'Resident-Specific'!$C$253:$N$253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'Resident-Specific'!$C$262:$N$262</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746D-4302-B154-6E0A5D0C6B44}"/>
            </c:ext>
          </c:extLst>
        </c:ser>
        <c:ser>
          <c:idx val="4"/>
          <c:order val="4"/>
          <c:tx>
            <c:strRef>
              <c:f>'Resident-Specific'!$B$263:$B$264</c:f>
              <c:strCache>
                <c:ptCount val="1"/>
                <c:pt idx="0">
                  <c:v>Fracture</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'Resident-Specific'!$C$253:$N$253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'Resident-Specific'!$C$264:$N$264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746D-4302-B154-6E0A5D0C6B44}"/>
            </c:ext>
          </c:extLst>
        </c:ser>
        <c:ser>
          <c:idx val="5"/>
          <c:order val="5"/>
          <c:tx>
            <c:strRef>
              <c:f>'Resident-Specific'!$B$265:$B$266</c:f>
              <c:strCache>
                <c:ptCount val="1"/>
                <c:pt idx="0">
                  <c:v>Head trauma</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'Resident-Specific'!$C$253:$N$253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'Resident-Specific'!$C$266:$N$266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746D-4302-B154-6E0A5D0C6B44}"/>
            </c:ext>
          </c:extLst>
        </c:ser>
        <c:ser>
          <c:idx val="6"/>
          <c:order val="6"/>
          <c:tx>
            <c:strRef>
              <c:f>'Resident-Specific'!$B$267:$B$268</c:f>
              <c:strCache>
                <c:ptCount val="1"/>
                <c:pt idx="0">
                  <c:v>Other</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'Resident-Specific'!$C$253:$N$253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'Resident-Specific'!$C$268:$N$268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746D-4302-B154-6E0A5D0C6B44}"/>
            </c:ext>
          </c:extLst>
        </c:ser>
        <c:dLbls>
          <c:showLegendKey val="0"/>
          <c:showVal val="0"/>
          <c:showCatName val="0"/>
          <c:showSerName val="0"/>
          <c:showPercent val="0"/>
          <c:showBubbleSize val="0"/>
        </c:dLbls>
        <c:marker val="1"/>
        <c:smooth val="0"/>
        <c:axId val="1497386527"/>
        <c:axId val="400869663"/>
      </c:lineChart>
      <c:catAx>
        <c:axId val="14973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69663"/>
        <c:crosses val="autoZero"/>
        <c:auto val="0"/>
        <c:lblAlgn val="ctr"/>
        <c:lblOffset val="100"/>
        <c:noMultiLvlLbl val="0"/>
      </c:catAx>
      <c:valAx>
        <c:axId val="400869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86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'Resident-Specific'!$A$293:$A$298</c:f>
          <c:strCache>
            <c:ptCount val="6"/>
            <c:pt idx="0">
              <c:v>Treatment Location: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'Resident-Specific'!$B$293:$B$294</c:f>
              <c:strCache>
                <c:ptCount val="1"/>
                <c:pt idx="0">
                  <c:v>Facility</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'Resident-Specific'!$C$291:$N$291</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'Resident-Specific'!$C$294:$N$294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5F76-401F-87B8-C4D33AD5787B}"/>
            </c:ext>
          </c:extLst>
        </c:ser>
        <c:ser>
          <c:idx val="1"/>
          <c:order val="1"/>
          <c:tx>
            <c:strRef>
              <c:f>'Resident-Specific'!$B$295:$B$296</c:f>
              <c:strCache>
                <c:ptCount val="1"/>
                <c:pt idx="0">
                  <c:v>Emergency Room</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'Resident-Specific'!$C$291:$N$291</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'Resident-Specific'!$C$296:$N$296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5F76-401F-87B8-C4D33AD5787B}"/>
            </c:ext>
          </c:extLst>
        </c:ser>
        <c:ser>
          <c:idx val="2"/>
          <c:order val="2"/>
          <c:tx>
            <c:strRef>
              <c:f>'Resident-Specific'!$B$297:$B$298</c:f>
              <c:strCache>
                <c:ptCount val="1"/>
                <c:pt idx="0">
                  <c:v>Admitted to Hospital</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'Resident-Specific'!$C$291:$N$291</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'Resident-Specific'!$C$298:$N$298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5F76-401F-87B8-C4D33AD5787B}"/>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'Unit-Specific'!$A$7:$A$15</c:f>
          <c:strCache>
            <c:ptCount val="9"/>
            <c:pt idx="0">
              <c:v>General Information: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'Unit-Specific'!$B$8:$B$9</c:f>
              <c:strCache>
                <c:ptCount val="1"/>
                <c:pt idx="0">
                  <c:v>Falls Within 30 Days of Admit/Readmit</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'Unit-Specific'!$C$6:$N$6</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'Unit-Specific'!$C$9:$N$9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8FD3-4EFF-9126-C85355F40F3E}"/>
            </c:ext>
          </c:extLst>
        </c:ser>
        <c:ser>
          <c:idx val="4"/>
          <c:order val="1"/>
          <c:tx>
            <c:strRef>
              <c:f>'Unit-Specific'!$B$10:$B$11</c:f>
              <c:strCache>
                <c:ptCount val="1"/>
                <c:pt idx="0">
                  <c:v>Falls Resulting in Injury</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'Unit-Specific'!$C$6:$N$6</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'Unit-Specific'!$C$11:$N$11</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8FD3-4EFF-9126-C85355F40F3E}"/>
            </c:ext>
          </c:extLst>
        </c:ser>
        <c:ser>
          <c:idx val="6"/>
          <c:order val="2"/>
          <c:tx>
            <c:strRef>
              <c:f>'Unit-Specific'!$B$12:$B$13</c:f>
              <c:strCache>
                <c:ptCount val="1"/>
                <c:pt idx="0">
                  <c:v>Falls with Proper "Risk Assessment"</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'Unit-Specific'!$C$6:$N$6</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'Unit-Specific'!$C$13:$N$13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8FD3-4EFF-9126-C85355F40F3E}"/>
            </c:ext>
          </c:extLst>
        </c:ser>
        <c:ser>
          <c:idx val="8"/>
          <c:order val="3"/>
          <c:tx>
            <c:strRef>
              <c:f>'Unit-Specific'!$B$14:$B$15</c:f>
              <c:strCache>
                <c:ptCount val="1"/>
                <c:pt idx="0">
                  <c:v>Falls with Restraint in Use</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'Unit-Specific'!$C$6:$N$6</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'Unit-Specific'!$C$15:$N$15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8FD3-4EFF-9126-C85355F40F3E}"/>
            </c:ext>
          </c:extLst>
        </c:ser>
        <c:ser>
          <c:idx val="0"/>
          <c:order val="4"/>
          <c:tx>
            <c:strRef>
              <c:f>'Unit-Specific'!$B$16:$B$17</c:f>
              <c:strCache>
                <c:ptCount val="1"/>
                <c:pt idx="0">
                  <c:v>Immediate Falls Interventions Implemented/Careplan Updated</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val>
            <c:numRef>
              <c:f>'Unit-Specific'!$C$17:$N$17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8FD3-4EFF-9126-C85355F40F3E}"/>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'Unit-Specific'!$A$32:$A$47</c:f>
          <c:strCache>
            <c:ptCount val="16"/>
            <c:pt idx="0">
              <c:v>Post-Fall Evaluation Components: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'Unit-Specific'!$B$32:$B$33</c:f>
              <c:strCache>
                <c:ptCount val="1"/>
                <c:pt idx="0">
                  <c:v>History of Falls</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'Unit-Specific'!$C$30:$N$30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'Unit-Specific'!$C$33:$N$33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9DEE-4A5B-A90C-2FF8E129EFDA}"/>
            </c:ext>
          </c:extLst>
        </c:ser>
        <c:ser>
          <c:idx val="4"/>
          <c:order val="1"/>
          <c:tx>
            <c:strRef>
              <c:f>'Unit-Specific'!$B$34:$B$35</c:f>
              <c:strCache>
                <c:ptCount val="1"/>
                <c:pt idx="0">
                  <c:v>Underlying Acute Medical Problems</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'Unit-Specific'!$C$30:$N$30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'Unit-Specific'!$C$35:$N$35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9DEE-4A5B-A90C-2FF8E129EFDA}"/>
            </c:ext>
          </c:extLst>
        </c:ser>
        <c:ser>
          <c:idx val="6"/>
          <c:order val="2"/>
          <c:tx>
            <c:strRef>
              <c:f>'Unit-Specific'!$B$36:$B$37</c:f>
              <c:strCache>
                <c:ptCount val="1"/>
                <c:pt idx="0">
                  <c:v>Underlying Chronic Medical Problems</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'Unit-Specific'!$C$30:$N$30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'Unit-Specific'!$C$37:$N$37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9DEE-4A5B-A90C-2FF8E129EFDA}"/>
            </c:ext>
          </c:extLst>
        </c:ser>
        <c:ser>
          <c:idx val="8"/>
          <c:order val="3"/>
          <c:tx>
            <c:strRef>
              <c:f>'Unit-Specific'!$B$38:$B$39</c:f>
              <c:strCache>
                <c:ptCount val="1"/>
                <c:pt idx="0">
                  <c:v>Medications</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'Unit-Specific'!$C$30:$N$30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'Unit-Specific'!$C$39:$N$39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9DEE-4A5B-A90C-2FF8E129EFDA}"/>
            </c:ext>
          </c:extLst>
        </c:ser>
        <c:ser>
          <c:idx val="0"/>
          <c:order val="4"/>
          <c:tx>
            <c:strRef>
              <c:f>'Unit-Specific'!$B$40:$B$41</c:f>
              <c:strCache>
                <c:ptCount val="1"/>
                <c:pt idx="0">
                  <c:v>Functional Status</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'Unit-Specific'!$C$30:$N$30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'Unit-Specific'!$C$41:$N$41</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9DEE-4A5B-A90C-2FF8E129EFDA}"/>
            </c:ext>
          </c:extLst>
        </c:ser>
        <c:ser>
          <c:idx val="1"/>
          <c:order val="5"/>
          <c:tx>
            <c:strRef>
              <c:f>'Unit-Specific'!$B$42:$B$43</c:f>
              <c:strCache>
                <c:ptCount val="1"/>
                <c:pt idx="0">
                  <c:v>Sensory Status</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'Unit-Specific'!$C$30:$N$30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'Unit-Specific'!$C$43:$N$43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9DEE-4A5B-A90C-2FF8E129EFDA}"/>
            </c:ext>
          </c:extLst>
        </c:ser>
        <c:ser>
          <c:idx val="3"/>
          <c:order val="6"/>
          <c:tx>
            <c:strRef>
              <c:f>'Unit-Specific'!$B$44:$B$45</c:f>
              <c:strCache>
                <c:ptCount val="1"/>
                <c:pt idx="0">
                  <c:v>Psychological Status</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'Unit-Specific'!$C$30:$N$30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'Unit-Specific'!$C$45:$N$45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9DEE-4A5B-A90C-2FF8E129EFDA}"/>
            </c:ext>
          </c:extLst>
        </c:ser>
        <c:ser>
          <c:idx val="5"/>
          <c:order val="7"/>
          <c:tx>
            <c:strRef>
              <c:f>'Unit-Specific'!$B$46:$B$47</c:f>
              <c:strCache>
                <c:ptCount val="1"/>
                <c:pt idx="0">
                  <c:v>Environmental Issues</c:v>
                </c:pt>
              </c:strCache>
            </c:strRef>
          </c:tx>
          <c:spPr>
            <a:ln w="28575" cap="rnd">
              <a:solidFill>
                <a:srgbClr val="396B8C"/>
              </a:solidFill>
              <a:round/>
            </a:ln>
            <a:effectLst/>
          </c:spPr>
          <c:marker>
            <c:symbol val="circle"/>
            <c:size val="5"/>
            <c:spPr>
              <a:solidFill>
                <a:srgbClr val="396B8C"/>
              </a:solidFill>
              <a:ln w="9525">
                <a:solidFill>
                  <a:srgbClr val="396B8C"/>
                </a:solidFill>
              </a:ln>
              <a:effectLst/>
            </c:spPr>
          </c:marker>
          <c:cat>
            <c:strRef>
              <c:f>'Unit-Specific'!$C$30:$N$30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'Unit-Specific'!$C$47:$N$47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7-9DEE-4A5B-A90C-2FF8E129EFDA}"/>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'Unit-Specific'!$A$61:$A$74</c:f>
          <c:strCache>
            <c:ptCount val="14"/>
            <c:pt idx="0">
              <c:v>Day of the Week: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'Unit-Specific'!$B$61:$B$62</c:f>
              <c:strCache>
                <c:ptCount val="1"/>
                <c:pt idx="0">
                  <c:v>Sunday</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'Unit-Specific'!$C$59:$N$59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'Unit-Specific'!$C$62:$N$62</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9E46-4792-89DF-D931DAAC24CF}"/>
            </c:ext>
          </c:extLst>
        </c:ser>
        <c:ser>
          <c:idx val="1"/>
          <c:order val="1"/>
          <c:tx>
            <c:strRef>
              <c:f>'Unit-Specific'!$B$63:$B$64</c:f>
              <c:strCache>
                <c:ptCount val="1"/>
                <c:pt idx="0">
                  <c:v>Monday</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'Unit-Specific'!$C$59:$N$59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'Unit-Specific'!$C$64:$N$64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9E46-4792-89DF-D931DAAC24CF}"/>
            </c:ext>
          </c:extLst>
        </c:ser>
        <c:ser>
          <c:idx val="2"/>
          <c:order val="2"/>
          <c:tx>
            <c:strRef>
              <c:f>'Unit-Specific'!$B$65:$B$66</c:f>
              <c:strCache>
                <c:ptCount val="1"/>
                <c:pt idx="0">
                  <c:v>Tuesday</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'Unit-Specific'!$C$59:$N$59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'Unit-Specific'!$C$66:$N$66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9E46-4792-89DF-D931DAAC24CF}"/>
            </c:ext>
          </c:extLst>
        </c:ser>
        <c:ser>
          <c:idx val="3"/>
          <c:order val="3"/>
          <c:tx>
            <c:strRef>
              <c:f>'Unit-Specific'!$B$67:$B$68</c:f>
              <c:strCache>
                <c:ptCount val="1"/>
                <c:pt idx="0">
                  <c:v>Wednesday</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'Unit-Specific'!$C$59:$N$59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'Unit-Specific'!$C$68:$N$68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9E46-4792-89DF-D931DAAC24CF}"/>
            </c:ext>
          </c:extLst>
        </c:ser>
        <c:ser>
          <c:idx val="4"/>
          <c:order val="4"/>
          <c:tx>
            <c:strRef>
              <c:f>'Unit-Specific'!$B$69:$B$70</c:f>
              <c:strCache>
                <c:ptCount val="1"/>
                <c:pt idx="0">
                  <c:v>Thursday</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'Unit-Specific'!$C$59:$N$59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'Unit-Specific'!$C$70:$N$70</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9E46-4792-89DF-D931DAAC24CF}"/>
            </c:ext>
          </c:extLst>
        </c:ser>
        <c:ser>
          <c:idx val="5"/>
          <c:order val="5"/>
          <c:tx>
            <c:strRef>
              <c:f>'Unit-Specific'!$B$71:$B$72</c:f>
              <c:strCache>
                <c:ptCount val="1"/>
                <c:pt idx="0">
                  <c:v>Friday</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'Unit-Specific'!$C$59:$N$59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'Unit-Specific'!$C$72:$N$72</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9E46-4792-89DF-D931DAAC24CF}"/>
            </c:ext>
          </c:extLst>
        </c:ser>
        <c:ser>
          <c:idx val="6"/>
          <c:order val="6"/>
          <c:tx>
            <c:strRef>
              <c:f>'Unit-Specific'!$B$73:$B$74</c:f>
              <c:strCache>
                <c:ptCount val="1"/>
                <c:pt idx="0">
                  <c:v>Saturday</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'Unit-Specific'!$C$59:$N$59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'Unit-Specific'!$C$74:$N$74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9E46-4792-89DF-D931DAAC24CF}"/>
            </c:ext>
          </c:extLst>
        </c:ser>
        <c:dLbls>
          <c:showLegendKey val="0"/>
          <c:showVal val="0"/>
          <c:showCatName val="0"/>
          <c:showSerName val="0"/>
          <c:showPercent val="0"/>
          <c:showBubbleSize val="0"/>
        </c:dLbls>
        <c:marker val="1"/>
        <c:smooth val="0"/>
        <c:axId val="1497386527"/>
        <c:axId val="400869663"/>
      </c:lineChart>
      <c:catAx>
        <c:axId val="14973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69663"/>
        <c:crosses val="autoZero"/>
        <c:auto val="0"/>
        <c:lblAlgn val="ctr"/>
        <c:lblOffset val="100"/>
        <c:noMultiLvlLbl val="0"/>
      </c:catAx>
      <c:valAx>
        <c:axId val="400869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86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'Unit-Specific'!$A$100:$A$105</c:f>
          <c:strCache>
            <c:ptCount val="6"/>
            <c:pt idx="0">
              <c:v>Shift Start Time: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'Unit-Specific'!$B$100:$B$101</c:f>
              <c:strCache>
                <c:ptCount val="1"/>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'Unit-Specific'!$C$98:$N$98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'Unit-Specific'!$C$101:$N$101</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85CE-41DF-9BC2-FF03EA5A26F7}"/>
            </c:ext>
          </c:extLst>
        </c:ser>
        <c:ser>
          <c:idx val="4"/>
          <c:order val="1"/>
          <c:tx>
            <c:strRef>
              <c:f>'Unit-Specific'!$B$102:$B$103</c:f>
              <c:strCache>
                <c:ptCount val="1"/>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'Unit-Specific'!$C$98:$N$98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'Unit-Specific'!$C$103:$N$103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85CE-41DF-9BC2-FF03EA5A26F7}"/>
            </c:ext>
          </c:extLst>
        </c:ser>
        <c:ser>
          <c:idx val="6"/>
          <c:order val="2"/>
          <c:tx>
            <c:strRef>
              <c:f>'Unit-Specific'!$B$104:$B$105</c:f>
              <c:strCache>
                <c:ptCount val="1"/>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'Unit-Specific'!$C$98:$N$98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'Unit-Specific'!$C$105:$N$105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85CE-41DF-9BC2-FF03EA5A26F7}"/>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'Unit-Specific'!$A$131:$A$146</c:f>
          <c:strCache>
            <c:ptCount val="16"/>
            <c:pt idx="0">
              <c:v>Time of Fall: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'Unit-Specific'!$B$131:$B$132</c:f>
              <c:strCache>
                <c:ptCount val="1"/>
                <c:pt idx="0">
                  <c:v>7:00 AM - 9:59 AM</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'Unit-Specific'!$C$129:$N$129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'Unit-Specific'!$C$132:$N$132</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6C63-4616-BF70-2384423A71FE}"/>
            </c:ext>
          </c:extLst>
        </c:ser>
        <c:ser>
          <c:idx val="1"/>
          <c:order val="1"/>
          <c:tx>
            <c:strRef>
              <c:f>'Unit-Specific'!$B$133:$B$134</c:f>
              <c:strCache>
                <c:ptCount val="1"/>
                <c:pt idx="0">
                  <c:v>10:00 AM - 12:59 PM</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'Unit-Specific'!$C$129:$N$129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'Unit-Specific'!$C$134:$N$134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6C63-4616-BF70-2384423A71FE}"/>
            </c:ext>
          </c:extLst>
        </c:ser>
        <c:ser>
          <c:idx val="2"/>
          <c:order val="2"/>
          <c:tx>
            <c:strRef>
              <c:f>'Unit-Specific'!$B$135:$B$136</c:f>
              <c:strCache>
                <c:ptCount val="1"/>
                <c:pt idx="0">
                  <c:v>1:00 PM - 3:59 PM</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'Unit-Specific'!$C$129:$N$129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'Unit-Specific'!$C$136:$N$136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6C63-4616-BF70-2384423A71FE}"/>
            </c:ext>
          </c:extLst>
        </c:ser>
        <c:ser>
          <c:idx val="3"/>
          <c:order val="3"/>
          <c:tx>
            <c:strRef>
              <c:f>'Unit-Specific'!$B$137:$B$138</c:f>
              <c:strCache>
                <c:ptCount val="1"/>
                <c:pt idx="0">
                  <c:v>4:00 PM - 6:59 PM</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'Unit-Specific'!$C$129:$N$129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'Unit-Specific'!$C$138:$N$138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6C63-4616-BF70-2384423A71FE}"/>
            </c:ext>
          </c:extLst>
        </c:ser>
        <c:ser>
          <c:idx val="4"/>
          <c:order val="4"/>
          <c:tx>
            <c:strRef>
              <c:f>'Unit-Specific'!$B$139:$B$140</c:f>
              <c:strCache>
                <c:ptCount val="1"/>
                <c:pt idx="0">
                  <c:v>7:00 PM - 9:59 PM</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'Unit-Specific'!$C$129:$N$129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'Unit-Specific'!$C$140:$N$140</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6C63-4616-BF70-2384423A71FE}"/>
            </c:ext>
          </c:extLst>
        </c:ser>
        <c:ser>
          <c:idx val="5"/>
          <c:order val="5"/>
          <c:tx>
            <c:strRef>
              <c:f>'Unit-Specific'!$B$141:$B$142</c:f>
              <c:strCache>
                <c:ptCount val="1"/>
                <c:pt idx="0">
                  <c:v>10:00 PM - 12:59 AM</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'Unit-Specific'!$C$129:$N$129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'Unit-Specific'!$C$142:$N$142</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6C63-4616-BF70-2384423A71FE}"/>
            </c:ext>
          </c:extLst>
        </c:ser>
        <c:ser>
          <c:idx val="6"/>
          <c:order val="6"/>
          <c:tx>
            <c:strRef>
              <c:f>'Unit-Specific'!$B$143:$B$144</c:f>
              <c:strCache>
                <c:ptCount val="1"/>
                <c:pt idx="0">
                  <c:v>1:00 AM - 3:59 AM</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'Unit-Specific'!$C$129:$N$129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'Unit-Specific'!$C$144:$N$144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6C63-4616-BF70-2384423A71FE}"/>
            </c:ext>
          </c:extLst>
        </c:ser>
        <c:ser>
          <c:idx val="7"/>
          <c:order val="7"/>
          <c:tx>
            <c:strRef>
              <c:f>'Unit-Specific'!$B$145:$B$146</c:f>
              <c:strCache>
                <c:ptCount val="1"/>
                <c:pt idx="0">
                  <c:v>4:00 AM - 7:00 AM</c:v>
                </c:pt>
              </c:strCache>
            </c:strRef>
          </c:tx>
          <c:spPr>
            <a:ln w="28575" cap="rnd">
              <a:solidFill>
                <a:srgbClr val="396B8C"/>
              </a:solidFill>
              <a:round/>
            </a:ln>
            <a:effectLst/>
          </c:spPr>
          <c:marker>
            <c:symbol val="circle"/>
            <c:size val="5"/>
            <c:spPr>
              <a:solidFill>
                <a:srgbClr val="396B8C"/>
              </a:solidFill>
              <a:ln w="9525">
                <a:solidFill>
                  <a:srgbClr val="396B8C"/>
                </a:solidFill>
              </a:ln>
              <a:effectLst/>
            </c:spPr>
          </c:marker>
          <c:cat>
            <c:strRef>
              <c:f>'Unit-Specific'!$C$129:$N$129</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'Unit-Specific'!$C$146:$N$146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7-6C63-4616-BF70-2384423A71FE}"/>
            </c:ext>
          </c:extLst>
        </c:ser>
        <c:dLbls>
          <c:showLegendKey val="0"/>
          <c:showVal val="0"/>
          <c:showCatName val="0"/>
          <c:showSerName val="0"/>
          <c:showPercent val="0"/>
          <c:showBubbleSize val="0"/>
        </c:dLbls>
        <c:marker val="1"/>
        <c:smooth val="0"/>
        <c:axId val="1497386527"/>
        <c:axId val="400869663"/>
      </c:lineChart>
      <c:catAx>
        <c:axId val="14973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69663"/>
        <c:crosses val="autoZero"/>
        <c:auto val="0"/>
        <c:lblAlgn val="ctr"/>
        <c:lblOffset val="100"/>
        <c:noMultiLvlLbl val="0"/>
      </c:catAx>
      <c:valAx>
        <c:axId val="400869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86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'Unit-Specific'!$A$172:$A$195</c:f>
          <c:strCache>
            <c:ptCount val="24"/>
            <c:pt idx="0">
              <c:v>Location: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'Unit-Specific'!$B$172:$B$173</c:f>
              <c:strCache>
                <c:ptCount val="1"/>
                <c:pt idx="0">
                  <c:v>In Room</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'Unit-Specific'!$C$170:$N$170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'Unit-Specific'!$C$173:$N$173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94D1-4800-B4C5-A037865D3DF8}"/>
            </c:ext>
          </c:extLst>
        </c:ser>
        <c:ser>
          <c:idx val="1"/>
          <c:order val="1"/>
          <c:tx>
            <c:strRef>
              <c:f>'Unit-Specific'!$B$174:$B$175</c:f>
              <c:strCache>
                <c:ptCount val="1"/>
                <c:pt idx="0">
                  <c:v>Bathroom</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'Unit-Specific'!$C$170:$N$170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'Unit-Specific'!$C$175:$N$175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94D1-4800-B4C5-A037865D3DF8}"/>
            </c:ext>
          </c:extLst>
        </c:ser>
        <c:ser>
          <c:idx val="2"/>
          <c:order val="2"/>
          <c:tx>
            <c:strRef>
              <c:f>'Unit-Specific'!$B$176:$B$177</c:f>
              <c:strCache>
                <c:ptCount val="1"/>
                <c:pt idx="0">
                  <c:v>Hallway</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'Unit-Specific'!$C$170:$N$170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'Unit-Specific'!$C$177:$N$177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94D1-4800-B4C5-A037865D3DF8}"/>
            </c:ext>
          </c:extLst>
        </c:ser>
        <c:ser>
          <c:idx val="3"/>
          <c:order val="3"/>
          <c:tx>
            <c:strRef>
              <c:f>'Unit-Specific'!$B$178:$B$179</c:f>
              <c:strCache>
                <c:ptCount val="1"/>
                <c:pt idx="0">
                  <c:v>Dining Room</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'Unit-Specific'!$C$170:$N$170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'Unit-Specific'!$C$179:$N$179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94D1-4800-B4C5-A037865D3DF8}"/>
            </c:ext>
          </c:extLst>
        </c:ser>
        <c:ser>
          <c:idx val="4"/>
          <c:order val="4"/>
          <c:tx>
            <c:strRef>
              <c:f>'Unit-Specific'!$B$180:$B$181</c:f>
              <c:strCache>
                <c:ptCount val="1"/>
                <c:pt idx="0">
                  <c:v>Activities</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'Unit-Specific'!$C$170:$N$170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'Unit-Specific'!$C$181:$N$181</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94D1-4800-B4C5-A037865D3DF8}"/>
            </c:ext>
          </c:extLst>
        </c:ser>
        <c:ser>
          <c:idx val="5"/>
          <c:order val="5"/>
          <c:tx>
            <c:strRef>
              <c:f>'Unit-Specific'!$B$182:$B$183</c:f>
              <c:strCache>
                <c:ptCount val="1"/>
                <c:pt idx="0">
                  <c:v>Therapy</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'Unit-Specific'!$C$170:$N$170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'Unit-Specific'!$C$183:$N$183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94D1-4800-B4C5-A037865D3DF8}"/>
            </c:ext>
          </c:extLst>
        </c:ser>
        <c:ser>
          <c:idx val="6"/>
          <c:order val="6"/>
          <c:tx>
            <c:strRef>
              <c:f>'Unit-Specific'!$B$184:$B$185</c:f>
              <c:strCache>
                <c:ptCount val="1"/>
                <c:pt idx="0">
                  <c:v>Beauty/Barber</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'Unit-Specific'!$C$170:$N$170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'Unit-Specific'!$C$185:$N$185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94D1-4800-B4C5-A037865D3DF8}"/>
            </c:ext>
          </c:extLst>
        </c:ser>
        <c:ser>
          <c:idx val="7"/>
          <c:order val="7"/>
          <c:tx>
            <c:strRef>
              <c:f>'Unit-Specific'!$B$186:$B$187</c:f>
              <c:strCache>
                <c:ptCount val="1"/>
                <c:pt idx="0">
                  <c:v>Shower/Tub</c:v>
                </c:pt>
              </c:strCache>
            </c:strRef>
          </c:tx>
          <c:spPr>
            <a:ln w="28575" cap="rnd">
              <a:solidFill>
                <a:srgbClr val="396B8C"/>
              </a:solidFill>
              <a:round/>
            </a:ln>
            <a:effectLst/>
          </c:spPr>
          <c:marker>
            <c:symbol val="circle"/>
            <c:size val="5"/>
            <c:spPr>
              <a:solidFill>
                <a:srgbClr val="396B8C"/>
              </a:solidFill>
              <a:ln w="9525">
                <a:solidFill>
                  <a:srgbClr val="396B8C"/>
                </a:solidFill>
              </a:ln>
              <a:effectLst/>
            </c:spPr>
          </c:marker>
          <c:cat>
            <c:strRef>
              <c:f>'Unit-Specific'!$C$170:$N$170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'Unit-Specific'!$C$187:$N$187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7-94D1-4800-B4C5-A037865D3DF8}"/>
            </c:ext>
          </c:extLst>
        </c:ser>
        <c:ser>
          <c:idx val="8"/>
          <c:order val="8"/>
          <c:tx>
            <c:strRef>
              <c:f>'Unit-Specific'!$B$188:$B$189</c:f>
              <c:strCache>
                <c:ptCount val="1"/>
                <c:pt idx="0">
                  <c:v>Nursing Station</c:v>
                </c:pt>
              </c:strCache>
            </c:strRef>
          </c:tx>
          <c:spPr>
            <a:ln w="28575" cap="rnd">
              <a:solidFill>
                <a:srgbClr val="59595B"/>
              </a:solidFill>
              <a:round/>
            </a:ln>
            <a:effectLst/>
          </c:spPr>
          <c:marker>
            <c:symbol val="circle"/>
            <c:size val="5"/>
            <c:spPr>
              <a:solidFill>
                <a:srgbClr val="59595B"/>
              </a:solidFill>
              <a:ln w="9525">
                <a:solidFill>
                  <a:srgbClr val="59595B"/>
                </a:solidFill>
              </a:ln>
              <a:effectLst/>
            </c:spPr>
          </c:marker>
          <c:cat>
            <c:strRef>
              <c:f>'Unit-Specific'!$C$170:$N$170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'Unit-Specific'!$C$189:$N$189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8-94D1-4800-B4C5-A037865D3DF8}"/>
            </c:ext>
          </c:extLst>
        </c:ser>
        <c:ser>
          <c:idx val="9"/>
          <c:order val="9"/>
          <c:tx>
            <c:strRef>
              <c:f>'Unit-Specific'!$B$190:$B$191</c:f>
              <c:strCache>
                <c:ptCount val="1"/>
                <c:pt idx="0">
                  <c:v>Out of Facility</c:v>
                </c:pt>
              </c:strCache>
            </c:strRef>
          </c:tx>
          <c:spPr>
            <a:ln w="28575" cap="rnd">
              <a:solidFill>
                <a:srgbClr val="EA44A7"/>
              </a:solidFill>
              <a:round/>
            </a:ln>
            <a:effectLst/>
          </c:spPr>
          <c:marker>
            <c:symbol val="circle"/>
            <c:size val="5"/>
            <c:spPr>
              <a:solidFill>
                <a:srgbClr val="EA44A7"/>
              </a:solidFill>
              <a:ln w="9525">
                <a:solidFill>
                  <a:srgbClr val="EA44A7"/>
                </a:solidFill>
              </a:ln>
              <a:effectLst/>
            </c:spPr>
          </c:marker>
          <c:cat>
            <c:strRef>
              <c:f>'Unit-Specific'!$C$170:$N$170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'Unit-Specific'!$C$191:$N$191</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9-94D1-4800-B4C5-A037865D3DF8}"/>
            </c:ext>
          </c:extLst>
        </c:ser>
        <c:ser>
          <c:idx val="11"/>
          <c:order val="10"/>
          <c:tx>
            <c:strRef>
              <c:f>'Unit-Specific'!$B$192:$B$193</c:f>
              <c:strCache>
                <c:ptCount val="1"/>
                <c:pt idx="0">
                  <c:v>Common Area</c:v>
                </c:pt>
              </c:strCache>
            </c:strRef>
          </c:tx>
          <c:spPr>
            <a:ln w="28575" cap="rnd">
              <a:solidFill>
                <a:srgbClr val="297218"/>
              </a:solidFill>
              <a:round/>
            </a:ln>
            <a:effectLst/>
          </c:spPr>
          <c:marker>
            <c:symbol val="circle"/>
            <c:size val="5"/>
            <c:spPr>
              <a:solidFill>
                <a:srgbClr val="297218"/>
              </a:solidFill>
              <a:ln w="9525">
                <a:solidFill>
                  <a:srgbClr val="297218"/>
                </a:solidFill>
              </a:ln>
              <a:effectLst/>
            </c:spPr>
          </c:marker>
          <c:cat>
            <c:strRef>
              <c:f>'Unit-Specific'!$C$170:$N$170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'Unit-Specific'!$C$193:$N$193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E037-4661-9280-6270ADEDDDB7}"/>
            </c:ext>
          </c:extLst>
        </c:ser>
        <c:ser>
          <c:idx val="10"/>
          <c:order val="11"/>
          <c:tx>
            <c:strRef>
              <c:f>'Unit-Specific'!$B$194:$B$195</c:f>
              <c:strCache>
                <c:ptCount val="1"/>
                <c:pt idx="0">
                  <c:v>Other</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strRef>
              <c:f>'Unit-Specific'!$C$170:$N$170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'Unit-Specific'!$C$195:$N$195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A-94D1-4800-B4C5-A037865D3DF8}"/>
            </c:ext>
          </c:extLst>
        </c:ser>
        <c:dLbls>
          <c:showLegendKey val="0"/>
          <c:showVal val="0"/>
          <c:showCatName val="0"/>
          <c:showSerName val="0"/>
          <c:showPercent val="0"/>
          <c:showBubbleSize val="0"/>
        </c:dLbls>
        <c:marker val="1"/>
        <c:smooth val="0"/>
        <c:axId val="1497386527"/>
        <c:axId val="400869663"/>
      </c:lineChart>
      <c:catAx>
        <c:axId val="14973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69663"/>
        <c:crosses val="autoZero"/>
        <c:auto val="0"/>
        <c:lblAlgn val="ctr"/>
        <c:lblOffset val="100"/>
        <c:noMultiLvlLbl val="0"/>
      </c:catAx>
      <c:valAx>
        <c:axId val="400869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86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'Unit-Specific'!$A$220:$A$229</c:f>
          <c:strCache>
            <c:ptCount val="10"/>
            <c:pt idx="0">
              <c:v>Prior Activity: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'Unit-Specific'!$B$220:$B$221</c:f>
              <c:strCache>
                <c:ptCount val="1"/>
                <c:pt idx="0">
                  <c:v>Walking</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'Unit-Specific'!$C$218:$N$218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'Unit-Specific'!$C$221:$N$221</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EC55-408D-96BD-F04436E14F24}"/>
            </c:ext>
          </c:extLst>
        </c:ser>
        <c:ser>
          <c:idx val="4"/>
          <c:order val="1"/>
          <c:tx>
            <c:strRef>
              <c:f>'Unit-Specific'!$B$222:$B$223</c:f>
              <c:strCache>
                <c:ptCount val="1"/>
                <c:pt idx="0">
                  <c:v>Transfer</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'Unit-Specific'!$C$218:$N$218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'Unit-Specific'!$C$223:$N$223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EC55-408D-96BD-F04436E14F24}"/>
            </c:ext>
          </c:extLst>
        </c:ser>
        <c:ser>
          <c:idx val="6"/>
          <c:order val="2"/>
          <c:tx>
            <c:strRef>
              <c:f>'Unit-Specific'!$B$224:$B$225</c:f>
              <c:strCache>
                <c:ptCount val="1"/>
                <c:pt idx="0">
                  <c:v>Bed</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'Unit-Specific'!$C$218:$N$218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'Unit-Specific'!$C$225:$N$225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EC55-408D-96BD-F04436E14F24}"/>
            </c:ext>
          </c:extLst>
        </c:ser>
        <c:ser>
          <c:idx val="0"/>
          <c:order val="3"/>
          <c:tx>
            <c:strRef>
              <c:f>'Unit-Specific'!$B$226:$B$227</c:f>
              <c:strCache>
                <c:ptCount val="1"/>
                <c:pt idx="0">
                  <c:v>Chair</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'Unit-Specific'!$C$218:$N$218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'Unit-Specific'!$C$227:$N$227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EC55-408D-96BD-F04436E14F24}"/>
            </c:ext>
          </c:extLst>
        </c:ser>
        <c:ser>
          <c:idx val="1"/>
          <c:order val="4"/>
          <c:tx>
            <c:strRef>
              <c:f>'Unit-Specific'!$B$228:$B$229</c:f>
              <c:strCache>
                <c:ptCount val="1"/>
                <c:pt idx="0">
                  <c:v>Other</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'Unit-Specific'!$C$218:$N$218</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'Unit-Specific'!$C$229:$N$229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EC55-408D-96BD-F04436E14F24}"/>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'Unit-Specific'!$A$255:$A$268</c:f>
          <c:strCache>
            <c:ptCount val="14"/>
            <c:pt idx="0">
              <c:v>Injury: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'Unit-Specific'!$B$255:$B$256</c:f>
              <c:strCache>
                <c:ptCount val="1"/>
                <c:pt idx="0">
                  <c:v>Skin tear</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'Unit-Specific'!$C$253:$N$253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'Unit-Specific'!$C$256:$N$256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C264-4F89-958C-DFB967BF78A5}"/>
            </c:ext>
          </c:extLst>
        </c:ser>
        <c:ser>
          <c:idx val="1"/>
          <c:order val="1"/>
          <c:tx>
            <c:strRef>
              <c:f>'Unit-Specific'!$B$257:$B$258</c:f>
              <c:strCache>
                <c:ptCount val="1"/>
                <c:pt idx="0">
                  <c:v>Contusion</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'Unit-Specific'!$C$253:$N$253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'Unit-Specific'!$C$258:$N$258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C264-4F89-958C-DFB967BF78A5}"/>
            </c:ext>
          </c:extLst>
        </c:ser>
        <c:ser>
          <c:idx val="2"/>
          <c:order val="2"/>
          <c:tx>
            <c:strRef>
              <c:f>'Unit-Specific'!$B$259:$B$260</c:f>
              <c:strCache>
                <c:ptCount val="1"/>
                <c:pt idx="0">
                  <c:v>Abrasion</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'Unit-Specific'!$C$253:$N$253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'Unit-Specific'!$C$260:$N$260</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C264-4F89-958C-DFB967BF78A5}"/>
            </c:ext>
          </c:extLst>
        </c:ser>
        <c:ser>
          <c:idx val="3"/>
          <c:order val="3"/>
          <c:tx>
            <c:strRef>
              <c:f>'Unit-Specific'!$B$261:$B$262</c:f>
              <c:strCache>
                <c:ptCount val="1"/>
                <c:pt idx="0">
                  <c:v>Dislocation</c:v>
                </c:pt>
              </c:strCache>
            </c:strRef>
          </c:tx>
          <c:spPr>
            <a:ln w="28575" cap="rnd">
              <a:solidFill>
                <a:srgbClr val="4C3485"/>
              </a:solidFill>
              <a:round/>
            </a:ln>
            <a:effectLst/>
          </c:spPr>
          <c:marker>
            <c:symbol val="circle"/>
            <c:size val="5"/>
            <c:spPr>
              <a:solidFill>
                <a:srgbClr val="4C3485"/>
              </a:solidFill>
              <a:ln w="9525">
                <a:solidFill>
                  <a:srgbClr val="4C3485"/>
                </a:solidFill>
              </a:ln>
              <a:effectLst/>
            </c:spPr>
          </c:marker>
          <c:cat>
            <c:strRef>
              <c:f>'Unit-Specific'!$C$253:$N$253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'Unit-Specific'!$C$262:$N$262</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C264-4F89-958C-DFB967BF78A5}"/>
            </c:ext>
          </c:extLst>
        </c:ser>
        <c:ser>
          <c:idx val="4"/>
          <c:order val="4"/>
          <c:tx>
            <c:strRef>
              <c:f>'Unit-Specific'!$B$263:$B$264</c:f>
              <c:strCache>
                <c:ptCount val="1"/>
                <c:pt idx="0">
                  <c:v>Fracture</c:v>
                </c:pt>
              </c:strCache>
            </c:strRef>
          </c:tx>
          <c:spPr>
            <a:ln w="28575" cap="rnd">
              <a:solidFill>
                <a:srgbClr val="FAD721"/>
              </a:solidFill>
              <a:round/>
            </a:ln>
            <a:effectLst/>
          </c:spPr>
          <c:marker>
            <c:symbol val="circle"/>
            <c:size val="5"/>
            <c:spPr>
              <a:solidFill>
                <a:srgbClr val="FAD721"/>
              </a:solidFill>
              <a:ln w="9525">
                <a:solidFill>
                  <a:srgbClr val="FAD721"/>
                </a:solidFill>
              </a:ln>
              <a:effectLst/>
            </c:spPr>
          </c:marker>
          <c:cat>
            <c:strRef>
              <c:f>'Unit-Specific'!$C$253:$N$253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'Unit-Specific'!$C$264:$N$264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C264-4F89-958C-DFB967BF78A5}"/>
            </c:ext>
          </c:extLst>
        </c:ser>
        <c:ser>
          <c:idx val="5"/>
          <c:order val="5"/>
          <c:tx>
            <c:strRef>
              <c:f>'Unit-Specific'!$B$265:$B$266</c:f>
              <c:strCache>
                <c:ptCount val="1"/>
                <c:pt idx="0">
                  <c:v>Head trauma</c:v>
                </c:pt>
              </c:strCache>
            </c:strRef>
          </c:tx>
          <c:spPr>
            <a:ln w="28575" cap="rnd">
              <a:solidFill>
                <a:srgbClr val="13AEA8"/>
              </a:solidFill>
              <a:round/>
            </a:ln>
            <a:effectLst/>
          </c:spPr>
          <c:marker>
            <c:symbol val="circle"/>
            <c:size val="5"/>
            <c:spPr>
              <a:solidFill>
                <a:srgbClr val="13AEA8"/>
              </a:solidFill>
              <a:ln w="9525">
                <a:solidFill>
                  <a:srgbClr val="13AEA8"/>
                </a:solidFill>
              </a:ln>
              <a:effectLst/>
            </c:spPr>
          </c:marker>
          <c:cat>
            <c:strRef>
              <c:f>'Unit-Specific'!$C$253:$N$253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'Unit-Specific'!$C$266:$N$266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C264-4F89-958C-DFB967BF78A5}"/>
            </c:ext>
          </c:extLst>
        </c:ser>
        <c:ser>
          <c:idx val="6"/>
          <c:order val="6"/>
          <c:tx>
            <c:strRef>
              <c:f>'Unit-Specific'!$B$267:$B$268</c:f>
              <c:strCache>
                <c:ptCount val="1"/>
                <c:pt idx="0">
                  <c:v>Other</c:v>
                </c:pt>
              </c:strCache>
            </c:strRef>
          </c:tx>
          <c:spPr>
            <a:ln w="28575" cap="rnd">
              <a:solidFill>
                <a:srgbClr val="F15B30"/>
              </a:solidFill>
              <a:round/>
            </a:ln>
            <a:effectLst/>
          </c:spPr>
          <c:marker>
            <c:symbol val="circle"/>
            <c:size val="5"/>
            <c:spPr>
              <a:solidFill>
                <a:srgbClr val="F15B30"/>
              </a:solidFill>
              <a:ln w="9525">
                <a:solidFill>
                  <a:srgbClr val="F15B30"/>
                </a:solidFill>
              </a:ln>
              <a:effectLst/>
            </c:spPr>
          </c:marker>
          <c:cat>
            <c:strRef>
              <c:f>'Unit-Specific'!$C$253:$N$253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'Unit-Specific'!$C$268:$N$268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C264-4F89-958C-DFB967BF78A5}"/>
            </c:ext>
          </c:extLst>
        </c:ser>
        <c:dLbls>
          <c:showLegendKey val="0"/>
          <c:showVal val="0"/>
          <c:showCatName val="0"/>
          <c:showSerName val="0"/>
          <c:showPercent val="0"/>
          <c:showBubbleSize val="0"/>
        </c:dLbls>
        <c:marker val="1"/>
        <c:smooth val="0"/>
        <c:axId val="1497386527"/>
        <c:axId val="400869663"/>
      </c:lineChart>
      <c:catAx>
        <c:axId val="149738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869663"/>
        <c:crosses val="autoZero"/>
        <c:auto val="0"/>
        <c:lblAlgn val="ctr"/>
        <c:lblOffset val="100"/>
        <c:noMultiLvlLbl val="0"/>
      </c:catAx>
      <c:valAx>
        <c:axId val="400869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86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'Unit-Specific'!$A$293:$A$298</c:f>
          <c:strCache>
            <c:ptCount val="6"/>
            <c:pt idx="0">
              <c:v>Treatment Location: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'Unit-Specific'!$B$293:$B$294</c:f>
              <c:strCache>
                <c:ptCount val="1"/>
                <c:pt idx="0">
                  <c:v>Facility</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'Unit-Specific'!$C$291:$N$291</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'Unit-Specific'!$C$294:$N$294</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6205-4142-BC5A-1E574CA335FA}"/>
            </c:ext>
          </c:extLst>
        </c:ser>
        <c:ser>
          <c:idx val="4"/>
          <c:order val="1"/>
          <c:tx>
            <c:strRef>
              <c:f>'Unit-Specific'!$B$295:$B$296</c:f>
              <c:strCache>
                <c:ptCount val="1"/>
                <c:pt idx="0">
                  <c:v>Emergency Room</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'Unit-Specific'!$C$291:$N$291</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'Unit-Specific'!$C$296:$N$296</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6205-4142-BC5A-1E574CA335FA}"/>
            </c:ext>
          </c:extLst>
        </c:ser>
        <c:ser>
          <c:idx val="6"/>
          <c:order val="2"/>
          <c:tx>
            <c:strRef>
              <c:f>'Unit-Specific'!$B$297:$B$298</c:f>
              <c:strCache>
                <c:ptCount val="1"/>
                <c:pt idx="0">
                  <c:v>Admitted to Hospital</c:v>
                </c:pt>
              </c:strCache>
            </c:strRef>
          </c:tx>
          <c:spPr>
            <a:ln w="28575" cap="rnd">
              <a:solidFill>
                <a:srgbClr val="F89822"/>
              </a:solidFill>
              <a:round/>
            </a:ln>
            <a:effectLst/>
          </c:spPr>
          <c:marker>
            <c:symbol val="circle"/>
            <c:size val="5"/>
            <c:spPr>
              <a:solidFill>
                <a:srgbClr val="F89822"/>
              </a:solidFill>
              <a:ln w="9525">
                <a:solidFill>
                  <a:srgbClr val="F89822"/>
                </a:solidFill>
              </a:ln>
              <a:effectLst/>
            </c:spPr>
          </c:marker>
          <c:cat>
            <c:strRef>
              <c:f>'Unit-Specific'!$C$291:$N$291</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'Unit-Specific'!$C$298:$N$298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6205-4142-BC5A-1E574CA335FA}"/>
            </c:ext>
          </c:extLst>
        </c:ser>
        <c:dLbls>
          <c:showLegendKey val="0"/>
          <c:showVal val="0"/>
          <c:showCatName val="0"/>
          <c:showSerName val="0"/>
          <c:showPercent val="0"/>
          <c:showBubbleSize val="0"/>
        </c:dLbls>
        <c:marker val="1"/>
        <c:smooth val="0"/>
        <c:axId val="1618123791"/>
        <c:axId val="1508332287"/>
      </c:lineChart>
      <c:catAx>
        <c:axId val="1618123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332287"/>
        <c:crosses val="autoZero"/>
        <c:auto val="0"/>
        <c:lblAlgn val="ctr"/>
        <c:lblOffset val="100"/>
        <c:noMultiLvlLbl val="0"/>
      </c:catAx>
      <c:valAx>
        <c:axId val="1508332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1237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4</xdr:col>
      <xdr:colOff>247650</xdr:colOff>
      <xdr:row>0</xdr:row>
      <xdr:rowOff>1741714</xdr:rowOff>
    </xdr:to>
    <xdr:pic>
      <xdr:nvPicPr>
        <xdr:cNvPr id="3" name="Picture 2" descr="Telligen QI Connect™ Banner">
          <a:extLst>
            <a:ext uri="{FF2B5EF4-FFF2-40B4-BE49-F238E27FC236}">
              <a16:creationId xmlns:a16="http://schemas.microsoft.com/office/drawing/2014/main" id="{6687EB1C-FE48-4773-9C70-1F83010DB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7772400" cy="1665514"/>
        </a:xfrm>
        <a:prstGeom prst="rect">
          <a:avLst/>
        </a:prstGeom>
        <a:solidFill>
          <a:srgbClr val="CEE5B4"/>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812800</xdr:colOff>
      <xdr:row>15</xdr:row>
      <xdr:rowOff>237670</xdr:rowOff>
    </xdr:from>
    <xdr:to>
      <xdr:col>13</xdr:col>
      <xdr:colOff>876300</xdr:colOff>
      <xdr:row>25</xdr:row>
      <xdr:rowOff>174170</xdr:rowOff>
    </xdr:to>
    <xdr:graphicFrame macro="">
      <xdr:nvGraphicFramePr>
        <xdr:cNvPr id="6" name="Chart 5" descr="General Information ">
          <a:extLst>
            <a:ext uri="{FF2B5EF4-FFF2-40B4-BE49-F238E27FC236}">
              <a16:creationId xmlns:a16="http://schemas.microsoft.com/office/drawing/2014/main" id="{CA10C7AB-876D-5FB1-BE0E-80DAF01D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27214</xdr:colOff>
      <xdr:row>21</xdr:row>
      <xdr:rowOff>290286</xdr:rowOff>
    </xdr:from>
    <xdr:to>
      <xdr:col>13</xdr:col>
      <xdr:colOff>910318</xdr:colOff>
      <xdr:row>31</xdr:row>
      <xdr:rowOff>229961</xdr:rowOff>
    </xdr:to>
    <xdr:graphicFrame macro="">
      <xdr:nvGraphicFramePr>
        <xdr:cNvPr id="5" name="Chart 4" descr="Post-Fall Evaluation Components">
          <a:extLst>
            <a:ext uri="{FF2B5EF4-FFF2-40B4-BE49-F238E27FC236}">
              <a16:creationId xmlns:a16="http://schemas.microsoft.com/office/drawing/2014/main" id="{A5884E62-91C4-4957-92D4-B46B594A6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801461</xdr:colOff>
      <xdr:row>40</xdr:row>
      <xdr:rowOff>90714</xdr:rowOff>
    </xdr:from>
    <xdr:to>
      <xdr:col>13</xdr:col>
      <xdr:colOff>864961</xdr:colOff>
      <xdr:row>54</xdr:row>
      <xdr:rowOff>220889</xdr:rowOff>
    </xdr:to>
    <xdr:graphicFrame macro="">
      <xdr:nvGraphicFramePr>
        <xdr:cNvPr id="5" name="Chart 4" descr="Shift">
          <a:extLst>
            <a:ext uri="{FF2B5EF4-FFF2-40B4-BE49-F238E27FC236}">
              <a16:creationId xmlns:a16="http://schemas.microsoft.com/office/drawing/2014/main" id="{AC368F31-7C8F-4974-AE0E-6F418BEAA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789214</xdr:colOff>
      <xdr:row>19</xdr:row>
      <xdr:rowOff>227238</xdr:rowOff>
    </xdr:from>
    <xdr:to>
      <xdr:col>14</xdr:col>
      <xdr:colOff>27214</xdr:colOff>
      <xdr:row>29</xdr:row>
      <xdr:rowOff>54428</xdr:rowOff>
    </xdr:to>
    <xdr:graphicFrame macro="">
      <xdr:nvGraphicFramePr>
        <xdr:cNvPr id="6" name="Chart 5" descr="Day of the Week ">
          <a:extLst>
            <a:ext uri="{FF2B5EF4-FFF2-40B4-BE49-F238E27FC236}">
              <a16:creationId xmlns:a16="http://schemas.microsoft.com/office/drawing/2014/main" id="{D7297BF3-B87F-02E1-5D56-B2BD5E1F03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789214</xdr:colOff>
      <xdr:row>75</xdr:row>
      <xdr:rowOff>163285</xdr:rowOff>
    </xdr:from>
    <xdr:to>
      <xdr:col>14</xdr:col>
      <xdr:colOff>27214</xdr:colOff>
      <xdr:row>94</xdr:row>
      <xdr:rowOff>180975</xdr:rowOff>
    </xdr:to>
    <xdr:graphicFrame macro="">
      <xdr:nvGraphicFramePr>
        <xdr:cNvPr id="2" name="Chart 1" descr="Time of Fall ">
          <a:extLst>
            <a:ext uri="{FF2B5EF4-FFF2-40B4-BE49-F238E27FC236}">
              <a16:creationId xmlns:a16="http://schemas.microsoft.com/office/drawing/2014/main" id="{89A56CA0-BEA9-406F-A003-63751E9F7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789214</xdr:colOff>
      <xdr:row>29</xdr:row>
      <xdr:rowOff>227238</xdr:rowOff>
    </xdr:from>
    <xdr:to>
      <xdr:col>14</xdr:col>
      <xdr:colOff>27214</xdr:colOff>
      <xdr:row>39</xdr:row>
      <xdr:rowOff>54428</xdr:rowOff>
    </xdr:to>
    <xdr:graphicFrame macro="">
      <xdr:nvGraphicFramePr>
        <xdr:cNvPr id="2" name="Chart 1" descr="Location ">
          <a:extLst>
            <a:ext uri="{FF2B5EF4-FFF2-40B4-BE49-F238E27FC236}">
              <a16:creationId xmlns:a16="http://schemas.microsoft.com/office/drawing/2014/main" id="{E8D885F9-554F-4D58-B9DF-7BC1F39D44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801461</xdr:colOff>
      <xdr:row>54</xdr:row>
      <xdr:rowOff>90714</xdr:rowOff>
    </xdr:from>
    <xdr:to>
      <xdr:col>13</xdr:col>
      <xdr:colOff>864961</xdr:colOff>
      <xdr:row>68</xdr:row>
      <xdr:rowOff>220889</xdr:rowOff>
    </xdr:to>
    <xdr:graphicFrame macro="">
      <xdr:nvGraphicFramePr>
        <xdr:cNvPr id="3" name="Chart 2" descr="Prior Activity ">
          <a:extLst>
            <a:ext uri="{FF2B5EF4-FFF2-40B4-BE49-F238E27FC236}">
              <a16:creationId xmlns:a16="http://schemas.microsoft.com/office/drawing/2014/main" id="{8803A83D-90F1-43E3-A96B-250185530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789214</xdr:colOff>
      <xdr:row>19</xdr:row>
      <xdr:rowOff>227238</xdr:rowOff>
    </xdr:from>
    <xdr:to>
      <xdr:col>14</xdr:col>
      <xdr:colOff>27214</xdr:colOff>
      <xdr:row>29</xdr:row>
      <xdr:rowOff>54428</xdr:rowOff>
    </xdr:to>
    <xdr:graphicFrame macro="">
      <xdr:nvGraphicFramePr>
        <xdr:cNvPr id="2" name="Chart 1" descr="Injury ">
          <a:extLst>
            <a:ext uri="{FF2B5EF4-FFF2-40B4-BE49-F238E27FC236}">
              <a16:creationId xmlns:a16="http://schemas.microsoft.com/office/drawing/2014/main" id="{ADD223FC-D96C-40BC-AAF5-479CD6D968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801461</xdr:colOff>
      <xdr:row>40</xdr:row>
      <xdr:rowOff>90714</xdr:rowOff>
    </xdr:from>
    <xdr:to>
      <xdr:col>13</xdr:col>
      <xdr:colOff>864961</xdr:colOff>
      <xdr:row>54</xdr:row>
      <xdr:rowOff>220889</xdr:rowOff>
    </xdr:to>
    <xdr:graphicFrame macro="">
      <xdr:nvGraphicFramePr>
        <xdr:cNvPr id="3" name="Chart 2" descr="Treatment Location ">
          <a:extLst>
            <a:ext uri="{FF2B5EF4-FFF2-40B4-BE49-F238E27FC236}">
              <a16:creationId xmlns:a16="http://schemas.microsoft.com/office/drawing/2014/main" id="{62464DE0-E4EC-4327-9C53-65E16287C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812800</xdr:colOff>
      <xdr:row>17</xdr:row>
      <xdr:rowOff>237670</xdr:rowOff>
    </xdr:from>
    <xdr:to>
      <xdr:col>13</xdr:col>
      <xdr:colOff>876300</xdr:colOff>
      <xdr:row>27</xdr:row>
      <xdr:rowOff>174170</xdr:rowOff>
    </xdr:to>
    <xdr:graphicFrame macro="">
      <xdr:nvGraphicFramePr>
        <xdr:cNvPr id="4" name="Chart 3" descr="General Information ">
          <a:extLst>
            <a:ext uri="{FF2B5EF4-FFF2-40B4-BE49-F238E27FC236}">
              <a16:creationId xmlns:a16="http://schemas.microsoft.com/office/drawing/2014/main" id="{4FDB0D3C-FE17-49FA-9E36-DECD1B460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13</xdr:col>
      <xdr:colOff>883104</xdr:colOff>
      <xdr:row>56</xdr:row>
      <xdr:rowOff>102961</xdr:rowOff>
    </xdr:to>
    <xdr:graphicFrame macro="">
      <xdr:nvGraphicFramePr>
        <xdr:cNvPr id="5" name="Chart 4" descr="Post-Fall Evaluation ">
          <a:extLst>
            <a:ext uri="{FF2B5EF4-FFF2-40B4-BE49-F238E27FC236}">
              <a16:creationId xmlns:a16="http://schemas.microsoft.com/office/drawing/2014/main" id="{D51B25FE-4788-4A30-961E-6542CE7EA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789214</xdr:colOff>
      <xdr:row>74</xdr:row>
      <xdr:rowOff>176892</xdr:rowOff>
    </xdr:from>
    <xdr:to>
      <xdr:col>14</xdr:col>
      <xdr:colOff>27214</xdr:colOff>
      <xdr:row>94</xdr:row>
      <xdr:rowOff>4082</xdr:rowOff>
    </xdr:to>
    <xdr:graphicFrame macro="">
      <xdr:nvGraphicFramePr>
        <xdr:cNvPr id="6" name="Chart 5" descr="Day of the Week">
          <a:extLst>
            <a:ext uri="{FF2B5EF4-FFF2-40B4-BE49-F238E27FC236}">
              <a16:creationId xmlns:a16="http://schemas.microsoft.com/office/drawing/2014/main" id="{50F9A77D-9D7E-418A-8F05-23EC25F4A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13</xdr:col>
      <xdr:colOff>879929</xdr:colOff>
      <xdr:row>125</xdr:row>
      <xdr:rowOff>130175</xdr:rowOff>
    </xdr:to>
    <xdr:graphicFrame macro="">
      <xdr:nvGraphicFramePr>
        <xdr:cNvPr id="7" name="Chart 6" descr="Shift">
          <a:extLst>
            <a:ext uri="{FF2B5EF4-FFF2-40B4-BE49-F238E27FC236}">
              <a16:creationId xmlns:a16="http://schemas.microsoft.com/office/drawing/2014/main" id="{C3F9D237-7601-461C-A7B7-1BC584F12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147</xdr:row>
      <xdr:rowOff>0</xdr:rowOff>
    </xdr:from>
    <xdr:to>
      <xdr:col>14</xdr:col>
      <xdr:colOff>54429</xdr:colOff>
      <xdr:row>166</xdr:row>
      <xdr:rowOff>17690</xdr:rowOff>
    </xdr:to>
    <xdr:graphicFrame macro="">
      <xdr:nvGraphicFramePr>
        <xdr:cNvPr id="8" name="Chart 7" descr="Time of Fall ">
          <a:extLst>
            <a:ext uri="{FF2B5EF4-FFF2-40B4-BE49-F238E27FC236}">
              <a16:creationId xmlns:a16="http://schemas.microsoft.com/office/drawing/2014/main" id="{988D0ECE-9111-4884-8F0B-9B1E72F0D6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196</xdr:row>
      <xdr:rowOff>0</xdr:rowOff>
    </xdr:from>
    <xdr:to>
      <xdr:col>14</xdr:col>
      <xdr:colOff>54429</xdr:colOff>
      <xdr:row>215</xdr:row>
      <xdr:rowOff>17690</xdr:rowOff>
    </xdr:to>
    <xdr:graphicFrame macro="">
      <xdr:nvGraphicFramePr>
        <xdr:cNvPr id="9" name="Chart 8" descr="Location ">
          <a:extLst>
            <a:ext uri="{FF2B5EF4-FFF2-40B4-BE49-F238E27FC236}">
              <a16:creationId xmlns:a16="http://schemas.microsoft.com/office/drawing/2014/main" id="{0A08204D-7513-4D73-BFF3-A0481B889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230</xdr:row>
      <xdr:rowOff>0</xdr:rowOff>
    </xdr:from>
    <xdr:to>
      <xdr:col>13</xdr:col>
      <xdr:colOff>879929</xdr:colOff>
      <xdr:row>249</xdr:row>
      <xdr:rowOff>130175</xdr:rowOff>
    </xdr:to>
    <xdr:graphicFrame macro="">
      <xdr:nvGraphicFramePr>
        <xdr:cNvPr id="10" name="Chart 9" descr="Prior Activity ">
          <a:extLst>
            <a:ext uri="{FF2B5EF4-FFF2-40B4-BE49-F238E27FC236}">
              <a16:creationId xmlns:a16="http://schemas.microsoft.com/office/drawing/2014/main" id="{F2EAB2AC-32D4-4721-8AA6-AFC3EC4F3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269</xdr:row>
      <xdr:rowOff>0</xdr:rowOff>
    </xdr:from>
    <xdr:to>
      <xdr:col>14</xdr:col>
      <xdr:colOff>54429</xdr:colOff>
      <xdr:row>288</xdr:row>
      <xdr:rowOff>17690</xdr:rowOff>
    </xdr:to>
    <xdr:graphicFrame macro="">
      <xdr:nvGraphicFramePr>
        <xdr:cNvPr id="11" name="Chart 10" descr="Injury ">
          <a:extLst>
            <a:ext uri="{FF2B5EF4-FFF2-40B4-BE49-F238E27FC236}">
              <a16:creationId xmlns:a16="http://schemas.microsoft.com/office/drawing/2014/main" id="{1C335347-D335-42AE-A443-BB33427C3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299</xdr:row>
      <xdr:rowOff>0</xdr:rowOff>
    </xdr:from>
    <xdr:to>
      <xdr:col>13</xdr:col>
      <xdr:colOff>879929</xdr:colOff>
      <xdr:row>318</xdr:row>
      <xdr:rowOff>130175</xdr:rowOff>
    </xdr:to>
    <xdr:graphicFrame macro="">
      <xdr:nvGraphicFramePr>
        <xdr:cNvPr id="12" name="Chart 11" descr="Treatment Location ">
          <a:extLst>
            <a:ext uri="{FF2B5EF4-FFF2-40B4-BE49-F238E27FC236}">
              <a16:creationId xmlns:a16="http://schemas.microsoft.com/office/drawing/2014/main" id="{2C4DD7B0-292B-443A-BDD1-CCA160996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812800</xdr:colOff>
      <xdr:row>17</xdr:row>
      <xdr:rowOff>237670</xdr:rowOff>
    </xdr:from>
    <xdr:to>
      <xdr:col>13</xdr:col>
      <xdr:colOff>876300</xdr:colOff>
      <xdr:row>27</xdr:row>
      <xdr:rowOff>174170</xdr:rowOff>
    </xdr:to>
    <xdr:graphicFrame macro="">
      <xdr:nvGraphicFramePr>
        <xdr:cNvPr id="2" name="Chart 1" descr="General Information ">
          <a:extLst>
            <a:ext uri="{FF2B5EF4-FFF2-40B4-BE49-F238E27FC236}">
              <a16:creationId xmlns:a16="http://schemas.microsoft.com/office/drawing/2014/main" id="{E9FB5BDA-FFC1-496B-8F05-9E71C5B46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13</xdr:col>
      <xdr:colOff>883104</xdr:colOff>
      <xdr:row>56</xdr:row>
      <xdr:rowOff>102961</xdr:rowOff>
    </xdr:to>
    <xdr:graphicFrame macro="">
      <xdr:nvGraphicFramePr>
        <xdr:cNvPr id="3" name="Chart 2" descr="Post-Fall Evaluation ">
          <a:extLst>
            <a:ext uri="{FF2B5EF4-FFF2-40B4-BE49-F238E27FC236}">
              <a16:creationId xmlns:a16="http://schemas.microsoft.com/office/drawing/2014/main" id="{D926094B-DE28-47F7-A233-1166A1700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789214</xdr:colOff>
      <xdr:row>74</xdr:row>
      <xdr:rowOff>176892</xdr:rowOff>
    </xdr:from>
    <xdr:to>
      <xdr:col>14</xdr:col>
      <xdr:colOff>27214</xdr:colOff>
      <xdr:row>94</xdr:row>
      <xdr:rowOff>4082</xdr:rowOff>
    </xdr:to>
    <xdr:graphicFrame macro="">
      <xdr:nvGraphicFramePr>
        <xdr:cNvPr id="4" name="Chart 3" descr="Day of the Week">
          <a:extLst>
            <a:ext uri="{FF2B5EF4-FFF2-40B4-BE49-F238E27FC236}">
              <a16:creationId xmlns:a16="http://schemas.microsoft.com/office/drawing/2014/main" id="{4DAF12DB-3542-40FD-9595-38763F0EB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13</xdr:col>
      <xdr:colOff>879929</xdr:colOff>
      <xdr:row>125</xdr:row>
      <xdr:rowOff>130175</xdr:rowOff>
    </xdr:to>
    <xdr:graphicFrame macro="">
      <xdr:nvGraphicFramePr>
        <xdr:cNvPr id="5" name="Chart 4" descr="Shift">
          <a:extLst>
            <a:ext uri="{FF2B5EF4-FFF2-40B4-BE49-F238E27FC236}">
              <a16:creationId xmlns:a16="http://schemas.microsoft.com/office/drawing/2014/main" id="{5B088BB0-86CC-4756-BC65-6D2F920C0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147</xdr:row>
      <xdr:rowOff>0</xdr:rowOff>
    </xdr:from>
    <xdr:to>
      <xdr:col>14</xdr:col>
      <xdr:colOff>54429</xdr:colOff>
      <xdr:row>166</xdr:row>
      <xdr:rowOff>17690</xdr:rowOff>
    </xdr:to>
    <xdr:graphicFrame macro="">
      <xdr:nvGraphicFramePr>
        <xdr:cNvPr id="6" name="Chart 5" descr="Time of Fall ">
          <a:extLst>
            <a:ext uri="{FF2B5EF4-FFF2-40B4-BE49-F238E27FC236}">
              <a16:creationId xmlns:a16="http://schemas.microsoft.com/office/drawing/2014/main" id="{5E90A381-BD2E-4EEA-87C8-43DE171765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196</xdr:row>
      <xdr:rowOff>0</xdr:rowOff>
    </xdr:from>
    <xdr:to>
      <xdr:col>14</xdr:col>
      <xdr:colOff>54429</xdr:colOff>
      <xdr:row>215</xdr:row>
      <xdr:rowOff>17690</xdr:rowOff>
    </xdr:to>
    <xdr:graphicFrame macro="">
      <xdr:nvGraphicFramePr>
        <xdr:cNvPr id="7" name="Chart 6" descr="Location ">
          <a:extLst>
            <a:ext uri="{FF2B5EF4-FFF2-40B4-BE49-F238E27FC236}">
              <a16:creationId xmlns:a16="http://schemas.microsoft.com/office/drawing/2014/main" id="{C776CA28-A4B1-4BDC-AE30-88AED3B2C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230</xdr:row>
      <xdr:rowOff>0</xdr:rowOff>
    </xdr:from>
    <xdr:to>
      <xdr:col>13</xdr:col>
      <xdr:colOff>879929</xdr:colOff>
      <xdr:row>249</xdr:row>
      <xdr:rowOff>130175</xdr:rowOff>
    </xdr:to>
    <xdr:graphicFrame macro="">
      <xdr:nvGraphicFramePr>
        <xdr:cNvPr id="8" name="Chart 7" descr="Prior Activity ">
          <a:extLst>
            <a:ext uri="{FF2B5EF4-FFF2-40B4-BE49-F238E27FC236}">
              <a16:creationId xmlns:a16="http://schemas.microsoft.com/office/drawing/2014/main" id="{93EAD2AF-58D5-4A6B-921F-74FAD00B8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269</xdr:row>
      <xdr:rowOff>0</xdr:rowOff>
    </xdr:from>
    <xdr:to>
      <xdr:col>14</xdr:col>
      <xdr:colOff>54429</xdr:colOff>
      <xdr:row>288</xdr:row>
      <xdr:rowOff>17690</xdr:rowOff>
    </xdr:to>
    <xdr:graphicFrame macro="">
      <xdr:nvGraphicFramePr>
        <xdr:cNvPr id="9" name="Chart 8" descr="Injury ">
          <a:extLst>
            <a:ext uri="{FF2B5EF4-FFF2-40B4-BE49-F238E27FC236}">
              <a16:creationId xmlns:a16="http://schemas.microsoft.com/office/drawing/2014/main" id="{231BB3C3-7850-41C6-A337-88B3C20A7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299</xdr:row>
      <xdr:rowOff>0</xdr:rowOff>
    </xdr:from>
    <xdr:to>
      <xdr:col>13</xdr:col>
      <xdr:colOff>879929</xdr:colOff>
      <xdr:row>318</xdr:row>
      <xdr:rowOff>130175</xdr:rowOff>
    </xdr:to>
    <xdr:graphicFrame macro="">
      <xdr:nvGraphicFramePr>
        <xdr:cNvPr id="10" name="Chart 9" descr="Treatment Location ">
          <a:extLst>
            <a:ext uri="{FF2B5EF4-FFF2-40B4-BE49-F238E27FC236}">
              <a16:creationId xmlns:a16="http://schemas.microsoft.com/office/drawing/2014/main" id="{D3E1D9D0-8A50-41CF-ADBB-B8E40E151A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2</xdr:row>
          <xdr:rowOff>0</xdr:rowOff>
        </xdr:from>
        <xdr:to>
          <xdr:col>48</xdr:col>
          <xdr:colOff>447675</xdr:colOff>
          <xdr:row>49</xdr:row>
          <xdr:rowOff>38100</xdr:rowOff>
        </xdr:to>
        <xdr:pic>
          <xdr:nvPicPr>
            <xdr:cNvPr id="6" name="Picture 5">
              <a:extLst>
                <a:ext uri="{FF2B5EF4-FFF2-40B4-BE49-F238E27FC236}">
                  <a16:creationId xmlns:a16="http://schemas.microsoft.com/office/drawing/2014/main" id="{1984885E-D6F7-4679-BA49-34CD3C51C79C}"/>
                </a:ext>
              </a:extLst>
            </xdr:cNvPr>
            <xdr:cNvPicPr>
              <a:picLocks noChangeAspect="1" noChangeArrowheads="1"/>
              <a:extLst>
                <a:ext uri="{84589F7E-364E-4C9E-8A38-B11213B215E9}">
                  <a14:cameraTool cellRange="'Post-Fall Evaluation Components'!$A$34:$L$43" spid="_x0000_s11457"/>
                </a:ext>
              </a:extLst>
            </xdr:cNvPicPr>
          </xdr:nvPicPr>
          <xdr:blipFill>
            <a:blip xmlns:r="http://schemas.openxmlformats.org/officeDocument/2006/relationships" r:embed="rId1"/>
            <a:srcRect/>
            <a:stretch>
              <a:fillRect/>
            </a:stretch>
          </xdr:blipFill>
          <xdr:spPr bwMode="auto">
            <a:xfrm>
              <a:off x="26136600" y="3143250"/>
              <a:ext cx="12201525" cy="8991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29</xdr:col>
      <xdr:colOff>0</xdr:colOff>
      <xdr:row>2</xdr:row>
      <xdr:rowOff>0</xdr:rowOff>
    </xdr:from>
    <xdr:to>
      <xdr:col>49</xdr:col>
      <xdr:colOff>7153</xdr:colOff>
      <xdr:row>49</xdr:row>
      <xdr:rowOff>38879</xdr:rowOff>
    </xdr:to>
    <xdr:pic>
      <xdr:nvPicPr>
        <xdr:cNvPr id="3" name="Picture 2">
          <a:extLst>
            <a:ext uri="{FF2B5EF4-FFF2-40B4-BE49-F238E27FC236}">
              <a16:creationId xmlns:a16="http://schemas.microsoft.com/office/drawing/2014/main" id="{DBA6FC3B-BE54-D6A8-709D-0A4595C6909C}"/>
            </a:ext>
          </a:extLst>
        </xdr:cNvPr>
        <xdr:cNvPicPr>
          <a:picLocks noChangeAspect="1"/>
        </xdr:cNvPicPr>
      </xdr:nvPicPr>
      <xdr:blipFill>
        <a:blip xmlns:r="http://schemas.openxmlformats.org/officeDocument/2006/relationships" r:embed="rId1"/>
        <a:stretch>
          <a:fillRect/>
        </a:stretch>
      </xdr:blipFill>
      <xdr:spPr>
        <a:xfrm>
          <a:off x="26136600" y="3143250"/>
          <a:ext cx="12199153" cy="899237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2</xdr:row>
          <xdr:rowOff>0</xdr:rowOff>
        </xdr:from>
        <xdr:to>
          <xdr:col>49</xdr:col>
          <xdr:colOff>9525</xdr:colOff>
          <xdr:row>49</xdr:row>
          <xdr:rowOff>38100</xdr:rowOff>
        </xdr:to>
        <xdr:pic>
          <xdr:nvPicPr>
            <xdr:cNvPr id="3" name="Picture 2">
              <a:extLst>
                <a:ext uri="{FF2B5EF4-FFF2-40B4-BE49-F238E27FC236}">
                  <a16:creationId xmlns:a16="http://schemas.microsoft.com/office/drawing/2014/main" id="{AC74C7E1-8DF1-466E-A205-9BB88E8E4AAB}"/>
                </a:ext>
              </a:extLst>
            </xdr:cNvPr>
            <xdr:cNvPicPr>
              <a:picLocks noChangeAspect="1" noChangeArrowheads="1"/>
              <a:extLst>
                <a:ext uri="{84589F7E-364E-4C9E-8A38-B11213B215E9}">
                  <a14:cameraTool cellRange="'Post-Fall Evaluation Components'!$A$34:$L$43" spid="_x0000_s13487"/>
                </a:ext>
              </a:extLst>
            </xdr:cNvPicPr>
          </xdr:nvPicPr>
          <xdr:blipFill>
            <a:blip xmlns:r="http://schemas.openxmlformats.org/officeDocument/2006/relationships" r:embed="rId1"/>
            <a:srcRect/>
            <a:stretch>
              <a:fillRect/>
            </a:stretch>
          </xdr:blipFill>
          <xdr:spPr bwMode="auto">
            <a:xfrm>
              <a:off x="26136600" y="3143250"/>
              <a:ext cx="12201525" cy="8991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2</xdr:row>
          <xdr:rowOff>0</xdr:rowOff>
        </xdr:from>
        <xdr:to>
          <xdr:col>49</xdr:col>
          <xdr:colOff>19050</xdr:colOff>
          <xdr:row>49</xdr:row>
          <xdr:rowOff>47625</xdr:rowOff>
        </xdr:to>
        <xdr:pic>
          <xdr:nvPicPr>
            <xdr:cNvPr id="2" name="Picture 1">
              <a:extLst>
                <a:ext uri="{FF2B5EF4-FFF2-40B4-BE49-F238E27FC236}">
                  <a16:creationId xmlns:a16="http://schemas.microsoft.com/office/drawing/2014/main" id="{BECE683C-D2AB-4AE3-9206-66683566EF44}"/>
                </a:ext>
              </a:extLst>
            </xdr:cNvPr>
            <xdr:cNvPicPr>
              <a:picLocks noChangeAspect="1" noChangeArrowheads="1"/>
              <a:extLst>
                <a:ext uri="{84589F7E-364E-4C9E-8A38-B11213B215E9}">
                  <a14:cameraTool cellRange="'Post-Fall Evaluation Components'!$A$34:$L$43" spid="_x0000_s14507"/>
                </a:ext>
              </a:extLst>
            </xdr:cNvPicPr>
          </xdr:nvPicPr>
          <xdr:blipFill>
            <a:blip xmlns:r="http://schemas.openxmlformats.org/officeDocument/2006/relationships" r:embed="rId1"/>
            <a:srcRect/>
            <a:stretch>
              <a:fillRect/>
            </a:stretch>
          </xdr:blipFill>
          <xdr:spPr bwMode="auto">
            <a:xfrm>
              <a:off x="23631525" y="3143250"/>
              <a:ext cx="12211050" cy="9001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2</xdr:row>
          <xdr:rowOff>0</xdr:rowOff>
        </xdr:from>
        <xdr:to>
          <xdr:col>49</xdr:col>
          <xdr:colOff>19050</xdr:colOff>
          <xdr:row>49</xdr:row>
          <xdr:rowOff>47625</xdr:rowOff>
        </xdr:to>
        <xdr:pic>
          <xdr:nvPicPr>
            <xdr:cNvPr id="2" name="Picture 1">
              <a:extLst>
                <a:ext uri="{FF2B5EF4-FFF2-40B4-BE49-F238E27FC236}">
                  <a16:creationId xmlns:a16="http://schemas.microsoft.com/office/drawing/2014/main" id="{57186E52-79E3-4884-9C5E-CD1531126F13}"/>
                </a:ext>
              </a:extLst>
            </xdr:cNvPr>
            <xdr:cNvPicPr>
              <a:picLocks noChangeAspect="1" noChangeArrowheads="1"/>
              <a:extLst>
                <a:ext uri="{84589F7E-364E-4C9E-8A38-B11213B215E9}">
                  <a14:cameraTool cellRange="'Post-Fall Evaluation Components'!$A$34:$L$43" spid="_x0000_s15530"/>
                </a:ext>
              </a:extLst>
            </xdr:cNvPicPr>
          </xdr:nvPicPr>
          <xdr:blipFill>
            <a:blip xmlns:r="http://schemas.openxmlformats.org/officeDocument/2006/relationships" r:embed="rId1"/>
            <a:srcRect/>
            <a:stretch>
              <a:fillRect/>
            </a:stretch>
          </xdr:blipFill>
          <xdr:spPr bwMode="auto">
            <a:xfrm>
              <a:off x="23631525" y="3143250"/>
              <a:ext cx="12211050" cy="9001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2</xdr:row>
          <xdr:rowOff>0</xdr:rowOff>
        </xdr:from>
        <xdr:to>
          <xdr:col>49</xdr:col>
          <xdr:colOff>19050</xdr:colOff>
          <xdr:row>49</xdr:row>
          <xdr:rowOff>47625</xdr:rowOff>
        </xdr:to>
        <xdr:pic>
          <xdr:nvPicPr>
            <xdr:cNvPr id="2" name="Picture 1">
              <a:extLst>
                <a:ext uri="{FF2B5EF4-FFF2-40B4-BE49-F238E27FC236}">
                  <a16:creationId xmlns:a16="http://schemas.microsoft.com/office/drawing/2014/main" id="{2A0AF113-7D25-4879-9953-90691B72E44F}"/>
                </a:ext>
              </a:extLst>
            </xdr:cNvPr>
            <xdr:cNvPicPr>
              <a:picLocks noChangeAspect="1" noChangeArrowheads="1"/>
              <a:extLst>
                <a:ext uri="{84589F7E-364E-4C9E-8A38-B11213B215E9}">
                  <a14:cameraTool cellRange="'Post-Fall Evaluation Components'!$A$34:$L$43" spid="_x0000_s16552"/>
                </a:ext>
              </a:extLst>
            </xdr:cNvPicPr>
          </xdr:nvPicPr>
          <xdr:blipFill>
            <a:blip xmlns:r="http://schemas.openxmlformats.org/officeDocument/2006/relationships" r:embed="rId1"/>
            <a:srcRect/>
            <a:stretch>
              <a:fillRect/>
            </a:stretch>
          </xdr:blipFill>
          <xdr:spPr bwMode="auto">
            <a:xfrm>
              <a:off x="23631525" y="3143250"/>
              <a:ext cx="12211050" cy="9001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2</xdr:row>
          <xdr:rowOff>0</xdr:rowOff>
        </xdr:from>
        <xdr:to>
          <xdr:col>49</xdr:col>
          <xdr:colOff>19050</xdr:colOff>
          <xdr:row>49</xdr:row>
          <xdr:rowOff>47625</xdr:rowOff>
        </xdr:to>
        <xdr:pic>
          <xdr:nvPicPr>
            <xdr:cNvPr id="2" name="Picture 1">
              <a:extLst>
                <a:ext uri="{FF2B5EF4-FFF2-40B4-BE49-F238E27FC236}">
                  <a16:creationId xmlns:a16="http://schemas.microsoft.com/office/drawing/2014/main" id="{51513523-28AD-4D02-8A4C-9D76FD6032C8}"/>
                </a:ext>
              </a:extLst>
            </xdr:cNvPr>
            <xdr:cNvPicPr>
              <a:picLocks noChangeAspect="1" noChangeArrowheads="1"/>
              <a:extLst>
                <a:ext uri="{84589F7E-364E-4C9E-8A38-B11213B215E9}">
                  <a14:cameraTool cellRange="'Post-Fall Evaluation Components'!$A$34:$L$43" spid="_x0000_s17576"/>
                </a:ext>
              </a:extLst>
            </xdr:cNvPicPr>
          </xdr:nvPicPr>
          <xdr:blipFill>
            <a:blip xmlns:r="http://schemas.openxmlformats.org/officeDocument/2006/relationships" r:embed="rId1"/>
            <a:srcRect/>
            <a:stretch>
              <a:fillRect/>
            </a:stretch>
          </xdr:blipFill>
          <xdr:spPr bwMode="auto">
            <a:xfrm>
              <a:off x="23631525" y="3143250"/>
              <a:ext cx="12211050" cy="9001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2</xdr:row>
          <xdr:rowOff>0</xdr:rowOff>
        </xdr:from>
        <xdr:to>
          <xdr:col>49</xdr:col>
          <xdr:colOff>19050</xdr:colOff>
          <xdr:row>49</xdr:row>
          <xdr:rowOff>47625</xdr:rowOff>
        </xdr:to>
        <xdr:pic>
          <xdr:nvPicPr>
            <xdr:cNvPr id="2" name="Picture 1">
              <a:extLst>
                <a:ext uri="{FF2B5EF4-FFF2-40B4-BE49-F238E27FC236}">
                  <a16:creationId xmlns:a16="http://schemas.microsoft.com/office/drawing/2014/main" id="{1C5C21DD-54AE-4D40-A696-89DA771C343F}"/>
                </a:ext>
              </a:extLst>
            </xdr:cNvPr>
            <xdr:cNvPicPr>
              <a:picLocks noChangeAspect="1" noChangeArrowheads="1"/>
              <a:extLst>
                <a:ext uri="{84589F7E-364E-4C9E-8A38-B11213B215E9}">
                  <a14:cameraTool cellRange="'Post-Fall Evaluation Components'!$A$34:$L$43" spid="_x0000_s18598"/>
                </a:ext>
              </a:extLst>
            </xdr:cNvPicPr>
          </xdr:nvPicPr>
          <xdr:blipFill>
            <a:blip xmlns:r="http://schemas.openxmlformats.org/officeDocument/2006/relationships" r:embed="rId1"/>
            <a:srcRect/>
            <a:stretch>
              <a:fillRect/>
            </a:stretch>
          </xdr:blipFill>
          <xdr:spPr bwMode="auto">
            <a:xfrm>
              <a:off x="23631525" y="3143250"/>
              <a:ext cx="12211050" cy="9001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2</xdr:row>
          <xdr:rowOff>0</xdr:rowOff>
        </xdr:from>
        <xdr:to>
          <xdr:col>49</xdr:col>
          <xdr:colOff>19050</xdr:colOff>
          <xdr:row>49</xdr:row>
          <xdr:rowOff>47625</xdr:rowOff>
        </xdr:to>
        <xdr:pic>
          <xdr:nvPicPr>
            <xdr:cNvPr id="2" name="Picture 1">
              <a:extLst>
                <a:ext uri="{FF2B5EF4-FFF2-40B4-BE49-F238E27FC236}">
                  <a16:creationId xmlns:a16="http://schemas.microsoft.com/office/drawing/2014/main" id="{07F1C551-0070-4839-B949-3401DD35634F}"/>
                </a:ext>
              </a:extLst>
            </xdr:cNvPr>
            <xdr:cNvPicPr>
              <a:picLocks noChangeAspect="1" noChangeArrowheads="1"/>
              <a:extLst>
                <a:ext uri="{84589F7E-364E-4C9E-8A38-B11213B215E9}">
                  <a14:cameraTool cellRange="'Post-Fall Evaluation Components'!$A$34:$L$43" spid="_x0000_s19620"/>
                </a:ext>
              </a:extLst>
            </xdr:cNvPicPr>
          </xdr:nvPicPr>
          <xdr:blipFill>
            <a:blip xmlns:r="http://schemas.openxmlformats.org/officeDocument/2006/relationships" r:embed="rId1"/>
            <a:srcRect/>
            <a:stretch>
              <a:fillRect/>
            </a:stretch>
          </xdr:blipFill>
          <xdr:spPr bwMode="auto">
            <a:xfrm>
              <a:off x="23631525" y="3143250"/>
              <a:ext cx="12211050" cy="9001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2</xdr:row>
          <xdr:rowOff>0</xdr:rowOff>
        </xdr:from>
        <xdr:to>
          <xdr:col>49</xdr:col>
          <xdr:colOff>19050</xdr:colOff>
          <xdr:row>49</xdr:row>
          <xdr:rowOff>47625</xdr:rowOff>
        </xdr:to>
        <xdr:pic>
          <xdr:nvPicPr>
            <xdr:cNvPr id="2" name="Picture 1">
              <a:extLst>
                <a:ext uri="{FF2B5EF4-FFF2-40B4-BE49-F238E27FC236}">
                  <a16:creationId xmlns:a16="http://schemas.microsoft.com/office/drawing/2014/main" id="{03D1C035-4B5C-4C2F-9C4D-BB57E427A939}"/>
                </a:ext>
              </a:extLst>
            </xdr:cNvPr>
            <xdr:cNvPicPr>
              <a:picLocks noChangeAspect="1" noChangeArrowheads="1"/>
              <a:extLst>
                <a:ext uri="{84589F7E-364E-4C9E-8A38-B11213B215E9}">
                  <a14:cameraTool cellRange="'Post-Fall Evaluation Components'!$A$34:$L$43" spid="_x0000_s20643"/>
                </a:ext>
              </a:extLst>
            </xdr:cNvPicPr>
          </xdr:nvPicPr>
          <xdr:blipFill>
            <a:blip xmlns:r="http://schemas.openxmlformats.org/officeDocument/2006/relationships" r:embed="rId1"/>
            <a:srcRect/>
            <a:stretch>
              <a:fillRect/>
            </a:stretch>
          </xdr:blipFill>
          <xdr:spPr bwMode="auto">
            <a:xfrm>
              <a:off x="23631525" y="3143250"/>
              <a:ext cx="12211050" cy="9001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2</xdr:row>
          <xdr:rowOff>0</xdr:rowOff>
        </xdr:from>
        <xdr:to>
          <xdr:col>49</xdr:col>
          <xdr:colOff>19050</xdr:colOff>
          <xdr:row>49</xdr:row>
          <xdr:rowOff>47625</xdr:rowOff>
        </xdr:to>
        <xdr:pic>
          <xdr:nvPicPr>
            <xdr:cNvPr id="2" name="Picture 1">
              <a:extLst>
                <a:ext uri="{FF2B5EF4-FFF2-40B4-BE49-F238E27FC236}">
                  <a16:creationId xmlns:a16="http://schemas.microsoft.com/office/drawing/2014/main" id="{1412F445-D1F4-4B98-B1E8-E2BE1432005E}"/>
                </a:ext>
              </a:extLst>
            </xdr:cNvPr>
            <xdr:cNvPicPr>
              <a:picLocks noChangeAspect="1" noChangeArrowheads="1"/>
              <a:extLst>
                <a:ext uri="{84589F7E-364E-4C9E-8A38-B11213B215E9}">
                  <a14:cameraTool cellRange="'Post-Fall Evaluation Components'!$A$34:$L$43" spid="_x0000_s21664"/>
                </a:ext>
              </a:extLst>
            </xdr:cNvPicPr>
          </xdr:nvPicPr>
          <xdr:blipFill>
            <a:blip xmlns:r="http://schemas.openxmlformats.org/officeDocument/2006/relationships" r:embed="rId1"/>
            <a:srcRect/>
            <a:stretch>
              <a:fillRect/>
            </a:stretch>
          </xdr:blipFill>
          <xdr:spPr bwMode="auto">
            <a:xfrm>
              <a:off x="23631525" y="3143250"/>
              <a:ext cx="12211050" cy="9001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2</xdr:row>
          <xdr:rowOff>0</xdr:rowOff>
        </xdr:from>
        <xdr:to>
          <xdr:col>49</xdr:col>
          <xdr:colOff>19050</xdr:colOff>
          <xdr:row>49</xdr:row>
          <xdr:rowOff>47625</xdr:rowOff>
        </xdr:to>
        <xdr:pic>
          <xdr:nvPicPr>
            <xdr:cNvPr id="2" name="Picture 1">
              <a:extLst>
                <a:ext uri="{FF2B5EF4-FFF2-40B4-BE49-F238E27FC236}">
                  <a16:creationId xmlns:a16="http://schemas.microsoft.com/office/drawing/2014/main" id="{DF85904C-5AE4-4E5A-B1FC-5A8CA6F6BD7B}"/>
                </a:ext>
              </a:extLst>
            </xdr:cNvPr>
            <xdr:cNvPicPr>
              <a:picLocks noChangeAspect="1" noChangeArrowheads="1"/>
              <a:extLst>
                <a:ext uri="{84589F7E-364E-4C9E-8A38-B11213B215E9}">
                  <a14:cameraTool cellRange="'Post-Fall Evaluation Components'!$A$34:$L$43" spid="_x0000_s22688"/>
                </a:ext>
              </a:extLst>
            </xdr:cNvPicPr>
          </xdr:nvPicPr>
          <xdr:blipFill>
            <a:blip xmlns:r="http://schemas.openxmlformats.org/officeDocument/2006/relationships" r:embed="rId1"/>
            <a:srcRect/>
            <a:stretch>
              <a:fillRect/>
            </a:stretch>
          </xdr:blipFill>
          <xdr:spPr bwMode="auto">
            <a:xfrm>
              <a:off x="23631525" y="3143250"/>
              <a:ext cx="12211050" cy="9001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ahrq.gov/sites/default/files/publications/files/fallspxmanual.pdf" TargetMode="External"/><Relationship Id="rId1" Type="http://schemas.openxmlformats.org/officeDocument/2006/relationships/hyperlink" Target="http://www.amda.com/info/cpg/falls.ht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FF8D8-1EED-43BB-B7F7-88E402E59E9F}">
  <sheetPr codeName="Sheet1">
    <tabColor rgb="FF9AD7F0"/>
  </sheetPr>
  <dimension ref="B1:E5"/>
  <sheetViews>
    <sheetView showGridLines="0" tabSelected="1" workbookViewId="0">
      <selection activeCell="A8" sqref="A8"/>
    </sheetView>
  </sheetViews>
  <sheetFormatPr defaultColWidth="9.140625" defaultRowHeight="12.75"/>
  <cols>
    <col min="1" max="1" width="4.5703125" style="1" customWidth="1"/>
    <col min="2" max="2" width="2.85546875" style="1" bestFit="1" customWidth="1"/>
    <col min="3" max="3" width="97.140625" style="1" customWidth="1"/>
    <col min="4" max="16384" width="9.140625" style="1"/>
  </cols>
  <sheetData>
    <row r="1" spans="2:5" ht="141.75" customHeight="1"/>
    <row r="2" spans="2:5" ht="39.75" customHeight="1">
      <c r="B2" s="90" t="s">
        <v>0</v>
      </c>
      <c r="C2" s="91"/>
      <c r="D2" s="91"/>
      <c r="E2" s="91"/>
    </row>
    <row r="3" spans="2:5" ht="88.5" customHeight="1">
      <c r="B3" s="92" t="s">
        <v>1</v>
      </c>
      <c r="C3" s="92"/>
      <c r="D3" s="92"/>
      <c r="E3" s="92"/>
    </row>
    <row r="4" spans="2:5" ht="18" customHeight="1" thickBot="1"/>
    <row r="5" spans="2:5" ht="61.5" customHeight="1" thickTop="1">
      <c r="B5" s="93" t="s">
        <v>2</v>
      </c>
      <c r="C5" s="94"/>
      <c r="D5" s="94"/>
      <c r="E5" s="94"/>
    </row>
  </sheetData>
  <sheetProtection sheet="1" objects="1" scenarios="1"/>
  <mergeCells count="3">
    <mergeCell ref="B2:E2"/>
    <mergeCell ref="B3:E3"/>
    <mergeCell ref="B5:E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3874C-4482-4142-8741-3A01EDF1534F}">
  <sheetPr codeName="Sheet2">
    <tabColor rgb="FF9AD7F0"/>
  </sheetPr>
  <dimension ref="A1:G16"/>
  <sheetViews>
    <sheetView showGridLines="0" zoomScaleNormal="100" workbookViewId="0">
      <selection sqref="A1:C1"/>
    </sheetView>
  </sheetViews>
  <sheetFormatPr defaultRowHeight="12.75"/>
  <cols>
    <col min="2" max="2" width="32.7109375" customWidth="1"/>
    <col min="3" max="3" width="125.5703125" customWidth="1"/>
  </cols>
  <sheetData>
    <row r="1" spans="1:7" ht="52.5" customHeight="1">
      <c r="A1" s="95" t="s">
        <v>3</v>
      </c>
      <c r="B1" s="95"/>
      <c r="C1" s="95"/>
    </row>
    <row r="2" spans="1:7" ht="29.25" customHeight="1">
      <c r="A2" s="96" t="s">
        <v>4</v>
      </c>
      <c r="B2" s="96"/>
      <c r="C2" s="96"/>
    </row>
    <row r="3" spans="1:7" ht="15.75" thickBot="1">
      <c r="B3" s="9"/>
      <c r="C3" s="1"/>
    </row>
    <row r="4" spans="1:7" ht="30.75" customHeight="1" thickBot="1">
      <c r="B4" s="66" t="s">
        <v>5</v>
      </c>
      <c r="C4" s="10"/>
    </row>
    <row r="5" spans="1:7" ht="34.5" customHeight="1" thickBot="1">
      <c r="B5" s="35" t="s">
        <v>6</v>
      </c>
      <c r="C5" s="76"/>
    </row>
    <row r="6" spans="1:7" ht="34.5" customHeight="1" thickBot="1">
      <c r="B6" s="83" t="s">
        <v>7</v>
      </c>
      <c r="C6" s="77"/>
    </row>
    <row r="7" spans="1:7" ht="34.5" customHeight="1" thickBot="1">
      <c r="B7" s="35" t="s">
        <v>8</v>
      </c>
      <c r="C7" s="81"/>
    </row>
    <row r="8" spans="1:7" ht="31.5" customHeight="1">
      <c r="A8" s="97" t="s">
        <v>9</v>
      </c>
      <c r="B8" s="97"/>
      <c r="C8" s="97"/>
    </row>
    <row r="9" spans="1:7" s="36" customFormat="1" ht="39.75" customHeight="1">
      <c r="A9" s="98" t="s">
        <v>10</v>
      </c>
      <c r="B9" s="98"/>
      <c r="C9" s="98"/>
    </row>
    <row r="10" spans="1:7" ht="24.95" customHeight="1">
      <c r="B10" s="37" t="s">
        <v>11</v>
      </c>
      <c r="C10" s="99" t="s">
        <v>12</v>
      </c>
      <c r="D10" s="99"/>
      <c r="E10" s="99"/>
      <c r="F10" s="99"/>
      <c r="G10" s="99"/>
    </row>
    <row r="11" spans="1:7" ht="24.95" customHeight="1">
      <c r="B11" s="37" t="s">
        <v>13</v>
      </c>
      <c r="C11" s="12" t="s">
        <v>14</v>
      </c>
    </row>
    <row r="12" spans="1:7" ht="24.95" customHeight="1">
      <c r="B12" s="37" t="s">
        <v>15</v>
      </c>
      <c r="C12" s="12" t="s">
        <v>16</v>
      </c>
    </row>
    <row r="13" spans="1:7" ht="24.95" customHeight="1">
      <c r="B13" s="37" t="s">
        <v>17</v>
      </c>
      <c r="C13" s="12" t="s">
        <v>18</v>
      </c>
    </row>
    <row r="14" spans="1:7" ht="24.95" customHeight="1">
      <c r="B14" s="37" t="s">
        <v>19</v>
      </c>
      <c r="C14" s="12" t="s">
        <v>20</v>
      </c>
    </row>
    <row r="15" spans="1:7" ht="24.95" customHeight="1">
      <c r="B15" s="37" t="s">
        <v>21</v>
      </c>
      <c r="C15" s="12" t="s">
        <v>22</v>
      </c>
    </row>
    <row r="16" spans="1:7" ht="24.95" customHeight="1">
      <c r="B16" s="89" t="s">
        <v>23</v>
      </c>
      <c r="C16" s="12" t="s">
        <v>24</v>
      </c>
    </row>
  </sheetData>
  <sheetProtection sheet="1" objects="1" scenarios="1"/>
  <mergeCells count="5">
    <mergeCell ref="A1:C1"/>
    <mergeCell ref="A2:C2"/>
    <mergeCell ref="A8:C8"/>
    <mergeCell ref="A9:C9"/>
    <mergeCell ref="C10:G10"/>
  </mergeCells>
  <dataValidations count="1">
    <dataValidation type="list" allowBlank="1" showInputMessage="1" showErrorMessage="1" error="Select from dropdown. Your options are 2 or 3." sqref="C6" xr:uid="{CFBA3BCD-C5BB-4458-AB86-7AED138A524F}">
      <formula1>"2, 3"</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207D-B8B3-40C0-BEE9-30BD6C64F4FC}">
  <sheetPr codeName="Sheet3">
    <tabColor rgb="FFCEE5B4"/>
  </sheetPr>
  <dimension ref="A1:V26"/>
  <sheetViews>
    <sheetView showGridLines="0" zoomScaleNormal="100" workbookViewId="0">
      <selection sqref="A1:N1"/>
    </sheetView>
  </sheetViews>
  <sheetFormatPr defaultColWidth="9.140625" defaultRowHeight="15"/>
  <cols>
    <col min="1" max="1" width="12.28515625" style="22" customWidth="1"/>
    <col min="2" max="2" width="31.85546875" style="22" customWidth="1"/>
    <col min="3" max="17" width="13.7109375" style="22" customWidth="1"/>
    <col min="18" max="20" width="9.140625" style="22"/>
    <col min="21" max="21" width="19.85546875" style="22" customWidth="1"/>
    <col min="22" max="16384" width="9.140625" style="22"/>
  </cols>
  <sheetData>
    <row r="1" spans="1:22" ht="52.5" customHeight="1">
      <c r="A1" s="105" t="str">
        <f>"Summary Data for "&amp;Instructions!C4&amp;": General Information"</f>
        <v>Summary Data for : General Information</v>
      </c>
      <c r="B1" s="105"/>
      <c r="C1" s="105"/>
      <c r="D1" s="105"/>
      <c r="E1" s="105"/>
      <c r="F1" s="105"/>
      <c r="G1" s="105"/>
      <c r="H1" s="105"/>
      <c r="I1" s="105"/>
      <c r="J1" s="105"/>
      <c r="K1" s="105"/>
      <c r="L1" s="105"/>
      <c r="M1" s="105"/>
      <c r="N1" s="105"/>
    </row>
    <row r="2" spans="1:22" ht="42" customHeight="1">
      <c r="A2" s="106" t="s">
        <v>25</v>
      </c>
      <c r="B2" s="106"/>
      <c r="C2" s="106"/>
      <c r="D2" s="106"/>
      <c r="E2" s="106"/>
      <c r="F2" s="106"/>
      <c r="G2" s="106"/>
      <c r="H2" s="106"/>
      <c r="I2" s="106"/>
      <c r="J2" s="106"/>
      <c r="K2" s="106"/>
      <c r="L2" s="106"/>
      <c r="M2" s="106"/>
      <c r="N2" s="106"/>
    </row>
    <row r="3" spans="1:22" ht="30" customHeight="1">
      <c r="A3" s="107" t="s">
        <v>26</v>
      </c>
      <c r="B3" s="107"/>
      <c r="C3" s="11" t="s">
        <v>27</v>
      </c>
      <c r="D3" s="11" t="s">
        <v>28</v>
      </c>
      <c r="E3" s="11" t="s">
        <v>29</v>
      </c>
      <c r="F3" s="11" t="s">
        <v>30</v>
      </c>
      <c r="G3" s="11" t="s">
        <v>31</v>
      </c>
      <c r="H3" s="11" t="s">
        <v>32</v>
      </c>
      <c r="I3" s="11" t="s">
        <v>33</v>
      </c>
      <c r="J3" s="11" t="s">
        <v>34</v>
      </c>
      <c r="K3" s="11" t="s">
        <v>35</v>
      </c>
      <c r="L3" s="11" t="s">
        <v>36</v>
      </c>
      <c r="M3" s="11" t="s">
        <v>37</v>
      </c>
      <c r="N3" s="11" t="s">
        <v>38</v>
      </c>
      <c r="P3" s="12"/>
      <c r="Q3" s="23"/>
      <c r="R3" s="23"/>
      <c r="S3" s="23"/>
      <c r="T3" s="23"/>
      <c r="U3" s="23"/>
      <c r="V3" s="23"/>
    </row>
    <row r="4" spans="1:22" ht="30" customHeight="1">
      <c r="A4" s="107"/>
      <c r="B4" s="107"/>
      <c r="C4" s="13" t="str">
        <f>IF(Instructions!C5="",C3,Instructions!C5)</f>
        <v>Month_1</v>
      </c>
      <c r="D4" s="13" t="str">
        <f t="shared" ref="D4:N4" si="0">IF(C4=C3,D3,IF(MONTH(C4)=12,DATE(YEAR(C4)+1,1,1),DATE(YEAR(C4),MONTH(C4)+1,1)))</f>
        <v>Month_2</v>
      </c>
      <c r="E4" s="13" t="str">
        <f t="shared" si="0"/>
        <v>Month_3</v>
      </c>
      <c r="F4" s="13" t="str">
        <f t="shared" si="0"/>
        <v>Month_4</v>
      </c>
      <c r="G4" s="13" t="str">
        <f t="shared" si="0"/>
        <v>Month_5</v>
      </c>
      <c r="H4" s="13" t="str">
        <f t="shared" si="0"/>
        <v>Month_6</v>
      </c>
      <c r="I4" s="13" t="str">
        <f t="shared" si="0"/>
        <v>Month_7</v>
      </c>
      <c r="J4" s="13" t="str">
        <f t="shared" si="0"/>
        <v>Month_8</v>
      </c>
      <c r="K4" s="13" t="str">
        <f t="shared" si="0"/>
        <v>Month_9</v>
      </c>
      <c r="L4" s="13" t="str">
        <f t="shared" si="0"/>
        <v>Month_10</v>
      </c>
      <c r="M4" s="13" t="str">
        <f t="shared" si="0"/>
        <v>Month_11</v>
      </c>
      <c r="N4" s="13" t="str">
        <f t="shared" si="0"/>
        <v>Month_12</v>
      </c>
      <c r="P4" s="14"/>
      <c r="Q4" s="14"/>
      <c r="R4" s="14"/>
      <c r="S4" s="14"/>
      <c r="T4" s="14"/>
      <c r="U4" s="14"/>
      <c r="V4" s="14"/>
    </row>
    <row r="5" spans="1:22" ht="15" customHeight="1">
      <c r="A5" s="102" t="s">
        <v>39</v>
      </c>
      <c r="B5" s="15" t="s">
        <v>40</v>
      </c>
      <c r="C5" s="31">
        <f>Month_1!$E$63</f>
        <v>0</v>
      </c>
      <c r="D5" s="31">
        <f>Month_2!$E$63</f>
        <v>0</v>
      </c>
      <c r="E5" s="31">
        <f>Month_3!$E$63</f>
        <v>0</v>
      </c>
      <c r="F5" s="31">
        <f>Month_4!$E$63</f>
        <v>0</v>
      </c>
      <c r="G5" s="31">
        <f>Month_5!$E$63</f>
        <v>0</v>
      </c>
      <c r="H5" s="31">
        <f>Month_6!$E$63</f>
        <v>0</v>
      </c>
      <c r="I5" s="31">
        <f>Month_7!$E$63</f>
        <v>0</v>
      </c>
      <c r="J5" s="31">
        <f>Month_8!$E$63</f>
        <v>0</v>
      </c>
      <c r="K5" s="31">
        <f>Month_9!$E$63</f>
        <v>0</v>
      </c>
      <c r="L5" s="31">
        <f>Month_10!$E$63</f>
        <v>0</v>
      </c>
      <c r="M5" s="31">
        <f>Month_11!$E$63</f>
        <v>0</v>
      </c>
      <c r="N5" s="31">
        <f>Month_12!$E$63</f>
        <v>0</v>
      </c>
      <c r="O5" s="24"/>
      <c r="P5" s="12"/>
      <c r="Q5" s="12"/>
      <c r="R5" s="12"/>
      <c r="S5" s="12"/>
      <c r="T5" s="12"/>
      <c r="U5" s="12"/>
      <c r="V5" s="12"/>
    </row>
    <row r="6" spans="1:22">
      <c r="A6" s="103"/>
      <c r="B6" s="100" t="s">
        <v>41</v>
      </c>
      <c r="C6" s="32">
        <f>Month_1!$F$63</f>
        <v>0</v>
      </c>
      <c r="D6" s="32">
        <f>Month_2!$F$63</f>
        <v>0</v>
      </c>
      <c r="E6" s="32">
        <f>Month_3!$F$63</f>
        <v>0</v>
      </c>
      <c r="F6" s="32">
        <f>Month_4!$F$63</f>
        <v>0</v>
      </c>
      <c r="G6" s="32">
        <f>Month_5!$F$63</f>
        <v>0</v>
      </c>
      <c r="H6" s="32">
        <f>Month_6!$F$63</f>
        <v>0</v>
      </c>
      <c r="I6" s="32">
        <f>Month_7!$F$63</f>
        <v>0</v>
      </c>
      <c r="J6" s="32">
        <f>Month_8!$F$63</f>
        <v>0</v>
      </c>
      <c r="K6" s="32">
        <f>Month_9!$F$63</f>
        <v>0</v>
      </c>
      <c r="L6" s="32">
        <f>Month_10!$F$63</f>
        <v>0</v>
      </c>
      <c r="M6" s="32">
        <f>Month_11!$F$63</f>
        <v>0</v>
      </c>
      <c r="N6" s="32">
        <f>Month_12!$F$63</f>
        <v>0</v>
      </c>
      <c r="O6" s="24"/>
      <c r="P6" s="12"/>
      <c r="Q6" s="12"/>
      <c r="R6" s="12"/>
      <c r="S6" s="12"/>
      <c r="T6" s="12"/>
      <c r="U6" s="12"/>
      <c r="V6" s="12"/>
    </row>
    <row r="7" spans="1:22">
      <c r="A7" s="103"/>
      <c r="B7" s="101"/>
      <c r="C7" s="33" t="e">
        <f>C6/C5</f>
        <v>#DIV/0!</v>
      </c>
      <c r="D7" s="33" t="e">
        <f t="shared" ref="D7:N7" si="1">D6/D5</f>
        <v>#DIV/0!</v>
      </c>
      <c r="E7" s="33" t="e">
        <f t="shared" si="1"/>
        <v>#DIV/0!</v>
      </c>
      <c r="F7" s="33" t="e">
        <f t="shared" si="1"/>
        <v>#DIV/0!</v>
      </c>
      <c r="G7" s="33" t="e">
        <f>G6/G5</f>
        <v>#DIV/0!</v>
      </c>
      <c r="H7" s="33" t="e">
        <f t="shared" si="1"/>
        <v>#DIV/0!</v>
      </c>
      <c r="I7" s="33" t="e">
        <f t="shared" si="1"/>
        <v>#DIV/0!</v>
      </c>
      <c r="J7" s="33" t="e">
        <f t="shared" si="1"/>
        <v>#DIV/0!</v>
      </c>
      <c r="K7" s="33" t="e">
        <f t="shared" si="1"/>
        <v>#DIV/0!</v>
      </c>
      <c r="L7" s="33" t="e">
        <f t="shared" si="1"/>
        <v>#DIV/0!</v>
      </c>
      <c r="M7" s="33" t="e">
        <f t="shared" si="1"/>
        <v>#DIV/0!</v>
      </c>
      <c r="N7" s="33" t="e">
        <f t="shared" si="1"/>
        <v>#DIV/0!</v>
      </c>
      <c r="O7" s="24"/>
      <c r="P7" s="12"/>
      <c r="Q7" s="12"/>
      <c r="R7" s="12"/>
      <c r="S7" s="12"/>
      <c r="T7" s="12"/>
      <c r="U7" s="12"/>
      <c r="V7" s="12"/>
    </row>
    <row r="8" spans="1:22">
      <c r="A8" s="103"/>
      <c r="B8" s="100" t="s">
        <v>42</v>
      </c>
      <c r="C8" s="32">
        <f>Month_1!$O$63</f>
        <v>0</v>
      </c>
      <c r="D8" s="32">
        <f>Month_2!$O$63</f>
        <v>0</v>
      </c>
      <c r="E8" s="32">
        <f>Month_3!$O$63</f>
        <v>0</v>
      </c>
      <c r="F8" s="32">
        <f>Month_4!$O$63</f>
        <v>0</v>
      </c>
      <c r="G8" s="32">
        <f>Month_5!$O$63</f>
        <v>0</v>
      </c>
      <c r="H8" s="32">
        <f>Month_6!$O$63</f>
        <v>0</v>
      </c>
      <c r="I8" s="32">
        <f>Month_7!$O$63</f>
        <v>0</v>
      </c>
      <c r="J8" s="32">
        <f>Month_8!$O$63</f>
        <v>0</v>
      </c>
      <c r="K8" s="32">
        <f>Month_9!$O$63</f>
        <v>0</v>
      </c>
      <c r="L8" s="32">
        <f>Month_10!$O$63</f>
        <v>0</v>
      </c>
      <c r="M8" s="32">
        <f>Month_11!$O$63</f>
        <v>0</v>
      </c>
      <c r="N8" s="32">
        <f>Month_12!$O$63</f>
        <v>0</v>
      </c>
      <c r="O8" s="24"/>
      <c r="P8" s="12"/>
      <c r="Q8" s="12"/>
      <c r="R8" s="12"/>
      <c r="S8" s="12"/>
      <c r="T8" s="12"/>
      <c r="U8" s="12"/>
      <c r="V8" s="12"/>
    </row>
    <row r="9" spans="1:22">
      <c r="A9" s="103"/>
      <c r="B9" s="101"/>
      <c r="C9" s="34" t="e">
        <f>C8/C5</f>
        <v>#DIV/0!</v>
      </c>
      <c r="D9" s="34" t="e">
        <f t="shared" ref="D9:N9" si="2">D8/D5</f>
        <v>#DIV/0!</v>
      </c>
      <c r="E9" s="34" t="e">
        <f t="shared" si="2"/>
        <v>#DIV/0!</v>
      </c>
      <c r="F9" s="34" t="e">
        <f t="shared" si="2"/>
        <v>#DIV/0!</v>
      </c>
      <c r="G9" s="34" t="e">
        <f t="shared" si="2"/>
        <v>#DIV/0!</v>
      </c>
      <c r="H9" s="34" t="e">
        <f t="shared" si="2"/>
        <v>#DIV/0!</v>
      </c>
      <c r="I9" s="34" t="e">
        <f t="shared" si="2"/>
        <v>#DIV/0!</v>
      </c>
      <c r="J9" s="34" t="e">
        <f t="shared" si="2"/>
        <v>#DIV/0!</v>
      </c>
      <c r="K9" s="34" t="e">
        <f t="shared" si="2"/>
        <v>#DIV/0!</v>
      </c>
      <c r="L9" s="34" t="e">
        <f t="shared" si="2"/>
        <v>#DIV/0!</v>
      </c>
      <c r="M9" s="34" t="e">
        <f t="shared" si="2"/>
        <v>#DIV/0!</v>
      </c>
      <c r="N9" s="34" t="e">
        <f t="shared" si="2"/>
        <v>#DIV/0!</v>
      </c>
      <c r="O9" s="24"/>
      <c r="P9" s="12"/>
      <c r="Q9" s="12"/>
      <c r="R9" s="12"/>
      <c r="S9" s="12"/>
      <c r="T9" s="12"/>
      <c r="U9" s="12"/>
      <c r="V9" s="12"/>
    </row>
    <row r="10" spans="1:22">
      <c r="A10" s="103"/>
      <c r="B10" s="100" t="s">
        <v>43</v>
      </c>
      <c r="C10" s="32">
        <f>Month_1!$M$63</f>
        <v>0</v>
      </c>
      <c r="D10" s="32">
        <f>Month_2!$M$63</f>
        <v>0</v>
      </c>
      <c r="E10" s="32">
        <f>Month_3!$M$63</f>
        <v>0</v>
      </c>
      <c r="F10" s="32">
        <f>Month_4!$M$63</f>
        <v>0</v>
      </c>
      <c r="G10" s="32">
        <f>Month_5!$M$63</f>
        <v>0</v>
      </c>
      <c r="H10" s="32">
        <f>Month_6!$M$63</f>
        <v>0</v>
      </c>
      <c r="I10" s="32">
        <f>Month_7!$M$63</f>
        <v>0</v>
      </c>
      <c r="J10" s="32">
        <f>Month_8!$M$63</f>
        <v>0</v>
      </c>
      <c r="K10" s="32">
        <f>Month_9!$M$63</f>
        <v>0</v>
      </c>
      <c r="L10" s="32">
        <f>Month_10!$M$63</f>
        <v>0</v>
      </c>
      <c r="M10" s="32">
        <f>Month_11!$M$63</f>
        <v>0</v>
      </c>
      <c r="N10" s="32">
        <f>Month_12!$M$63</f>
        <v>0</v>
      </c>
      <c r="O10" s="24"/>
      <c r="P10" s="12"/>
      <c r="Q10" s="12"/>
      <c r="R10" s="12"/>
      <c r="S10" s="12"/>
      <c r="T10" s="12"/>
      <c r="U10" s="12"/>
      <c r="V10" s="12"/>
    </row>
    <row r="11" spans="1:22">
      <c r="A11" s="103"/>
      <c r="B11" s="101"/>
      <c r="C11" s="34" t="e">
        <f>C10/C5</f>
        <v>#DIV/0!</v>
      </c>
      <c r="D11" s="34" t="e">
        <f t="shared" ref="D11:N11" si="3">D10/D5</f>
        <v>#DIV/0!</v>
      </c>
      <c r="E11" s="34" t="e">
        <f t="shared" si="3"/>
        <v>#DIV/0!</v>
      </c>
      <c r="F11" s="34" t="e">
        <f t="shared" si="3"/>
        <v>#DIV/0!</v>
      </c>
      <c r="G11" s="34" t="e">
        <f t="shared" si="3"/>
        <v>#DIV/0!</v>
      </c>
      <c r="H11" s="34" t="e">
        <f t="shared" si="3"/>
        <v>#DIV/0!</v>
      </c>
      <c r="I11" s="34" t="e">
        <f t="shared" si="3"/>
        <v>#DIV/0!</v>
      </c>
      <c r="J11" s="34" t="e">
        <f t="shared" si="3"/>
        <v>#DIV/0!</v>
      </c>
      <c r="K11" s="34" t="e">
        <f t="shared" si="3"/>
        <v>#DIV/0!</v>
      </c>
      <c r="L11" s="34" t="e">
        <f t="shared" si="3"/>
        <v>#DIV/0!</v>
      </c>
      <c r="M11" s="34" t="e">
        <f t="shared" si="3"/>
        <v>#DIV/0!</v>
      </c>
      <c r="N11" s="34" t="e">
        <f t="shared" si="3"/>
        <v>#DIV/0!</v>
      </c>
      <c r="O11" s="24"/>
      <c r="P11" s="12"/>
      <c r="Q11" s="12"/>
      <c r="R11" s="12"/>
      <c r="S11" s="12"/>
      <c r="T11" s="12"/>
      <c r="U11" s="12"/>
      <c r="V11" s="12"/>
    </row>
    <row r="12" spans="1:22">
      <c r="A12" s="103"/>
      <c r="B12" s="100" t="s">
        <v>44</v>
      </c>
      <c r="C12" s="32">
        <f>Month_1!$N$63</f>
        <v>0</v>
      </c>
      <c r="D12" s="32">
        <f>Month_2!$N$63</f>
        <v>0</v>
      </c>
      <c r="E12" s="32">
        <f>Month_3!$N$63</f>
        <v>0</v>
      </c>
      <c r="F12" s="32">
        <f>Month_4!$N$63</f>
        <v>0</v>
      </c>
      <c r="G12" s="32">
        <f>Month_5!$N$63</f>
        <v>0</v>
      </c>
      <c r="H12" s="32">
        <f>Month_6!$N$63</f>
        <v>0</v>
      </c>
      <c r="I12" s="32">
        <f>Month_7!$N$63</f>
        <v>0</v>
      </c>
      <c r="J12" s="32">
        <f>Month_8!$N$63</f>
        <v>0</v>
      </c>
      <c r="K12" s="32">
        <f>Month_9!$N$63</f>
        <v>0</v>
      </c>
      <c r="L12" s="32">
        <f>Month_10!$N$63</f>
        <v>0</v>
      </c>
      <c r="M12" s="32">
        <f>Month_11!$N$63</f>
        <v>0</v>
      </c>
      <c r="N12" s="32">
        <f>Month_12!$N$63</f>
        <v>0</v>
      </c>
      <c r="O12" s="24"/>
      <c r="P12" s="12"/>
      <c r="Q12" s="12"/>
      <c r="R12" s="12"/>
      <c r="S12" s="12"/>
      <c r="T12" s="12"/>
      <c r="U12" s="12"/>
      <c r="V12" s="12"/>
    </row>
    <row r="13" spans="1:22">
      <c r="A13" s="103"/>
      <c r="B13" s="101"/>
      <c r="C13" s="34" t="e">
        <f>C12/C5</f>
        <v>#DIV/0!</v>
      </c>
      <c r="D13" s="34" t="e">
        <f t="shared" ref="D13:N13" si="4">D12/D5</f>
        <v>#DIV/0!</v>
      </c>
      <c r="E13" s="34" t="e">
        <f t="shared" si="4"/>
        <v>#DIV/0!</v>
      </c>
      <c r="F13" s="34" t="e">
        <f t="shared" si="4"/>
        <v>#DIV/0!</v>
      </c>
      <c r="G13" s="34" t="e">
        <f t="shared" si="4"/>
        <v>#DIV/0!</v>
      </c>
      <c r="H13" s="34" t="e">
        <f t="shared" si="4"/>
        <v>#DIV/0!</v>
      </c>
      <c r="I13" s="34" t="e">
        <f t="shared" si="4"/>
        <v>#DIV/0!</v>
      </c>
      <c r="J13" s="34" t="e">
        <f t="shared" si="4"/>
        <v>#DIV/0!</v>
      </c>
      <c r="K13" s="34" t="e">
        <f t="shared" si="4"/>
        <v>#DIV/0!</v>
      </c>
      <c r="L13" s="34" t="e">
        <f t="shared" si="4"/>
        <v>#DIV/0!</v>
      </c>
      <c r="M13" s="34" t="e">
        <f t="shared" si="4"/>
        <v>#DIV/0!</v>
      </c>
      <c r="N13" s="34" t="e">
        <f t="shared" si="4"/>
        <v>#DIV/0!</v>
      </c>
      <c r="O13" s="24"/>
      <c r="P13" s="12"/>
      <c r="Q13" s="12"/>
      <c r="R13" s="12"/>
      <c r="S13" s="12"/>
      <c r="T13" s="12"/>
      <c r="U13" s="12"/>
      <c r="V13" s="12"/>
    </row>
    <row r="14" spans="1:22">
      <c r="A14" s="103"/>
      <c r="B14" s="100" t="s">
        <v>45</v>
      </c>
      <c r="C14" s="88">
        <f>Month_1!$AA$63</f>
        <v>0</v>
      </c>
      <c r="D14" s="88">
        <f>Month_2!$AA$63</f>
        <v>0</v>
      </c>
      <c r="E14" s="88">
        <f>Month_3!$AA$63</f>
        <v>0</v>
      </c>
      <c r="F14" s="88">
        <f>Month_4!$AA$63</f>
        <v>0</v>
      </c>
      <c r="G14" s="88">
        <f>Month_5!$AA$63</f>
        <v>0</v>
      </c>
      <c r="H14" s="88">
        <f>Month_6!$AA$63</f>
        <v>0</v>
      </c>
      <c r="I14" s="88">
        <f>Month_7!$AA$63</f>
        <v>0</v>
      </c>
      <c r="J14" s="88">
        <f>Month_8!$AA$63</f>
        <v>0</v>
      </c>
      <c r="K14" s="88">
        <f>Month_9!$AA$63</f>
        <v>0</v>
      </c>
      <c r="L14" s="88">
        <f>Month_10!$AA$63</f>
        <v>0</v>
      </c>
      <c r="M14" s="88">
        <f>Month_11!$AA$63</f>
        <v>0</v>
      </c>
      <c r="N14" s="88">
        <f>Month_12!$AA$63</f>
        <v>0</v>
      </c>
      <c r="O14" s="87"/>
      <c r="P14" s="12"/>
      <c r="Q14" s="12"/>
      <c r="R14" s="12"/>
      <c r="S14" s="12"/>
      <c r="T14" s="12"/>
      <c r="U14" s="12"/>
      <c r="V14" s="12"/>
    </row>
    <row r="15" spans="1:22">
      <c r="A15" s="104"/>
      <c r="B15" s="101"/>
      <c r="C15" s="34" t="e">
        <f>C14/C5</f>
        <v>#DIV/0!</v>
      </c>
      <c r="D15" s="34" t="e">
        <f t="shared" ref="D15:N15" si="5">D14/D5</f>
        <v>#DIV/0!</v>
      </c>
      <c r="E15" s="34" t="e">
        <f t="shared" si="5"/>
        <v>#DIV/0!</v>
      </c>
      <c r="F15" s="34" t="e">
        <f t="shared" si="5"/>
        <v>#DIV/0!</v>
      </c>
      <c r="G15" s="34" t="e">
        <f t="shared" si="5"/>
        <v>#DIV/0!</v>
      </c>
      <c r="H15" s="34" t="e">
        <f t="shared" si="5"/>
        <v>#DIV/0!</v>
      </c>
      <c r="I15" s="34" t="e">
        <f t="shared" si="5"/>
        <v>#DIV/0!</v>
      </c>
      <c r="J15" s="34" t="e">
        <f t="shared" si="5"/>
        <v>#DIV/0!</v>
      </c>
      <c r="K15" s="34" t="e">
        <f t="shared" si="5"/>
        <v>#DIV/0!</v>
      </c>
      <c r="L15" s="34" t="e">
        <f t="shared" si="5"/>
        <v>#DIV/0!</v>
      </c>
      <c r="M15" s="34" t="e">
        <f t="shared" si="5"/>
        <v>#DIV/0!</v>
      </c>
      <c r="N15" s="34" t="e">
        <f t="shared" si="5"/>
        <v>#DIV/0!</v>
      </c>
      <c r="O15" s="87"/>
      <c r="P15" s="12"/>
      <c r="Q15" s="12"/>
      <c r="R15" s="12"/>
      <c r="S15" s="12"/>
      <c r="T15" s="12"/>
      <c r="U15" s="12"/>
      <c r="V15" s="12"/>
    </row>
    <row r="16" spans="1:22" s="16" customFormat="1" ht="30" customHeight="1">
      <c r="B16" s="17"/>
      <c r="C16" s="18"/>
      <c r="D16" s="18"/>
      <c r="E16" s="18"/>
      <c r="F16" s="18"/>
      <c r="G16" s="18"/>
      <c r="H16" s="18"/>
      <c r="I16" s="18"/>
      <c r="J16" s="18"/>
      <c r="K16" s="18"/>
      <c r="L16" s="18"/>
      <c r="M16" s="18"/>
      <c r="N16" s="18"/>
    </row>
    <row r="17" spans="1:22" ht="30" customHeight="1">
      <c r="A17" s="16"/>
      <c r="B17" s="16"/>
      <c r="C17" s="16"/>
      <c r="D17" s="16"/>
      <c r="E17" s="16"/>
      <c r="F17" s="16"/>
      <c r="G17" s="16"/>
      <c r="H17" s="16"/>
      <c r="I17" s="16"/>
      <c r="J17" s="16"/>
      <c r="K17" s="16"/>
      <c r="L17" s="16"/>
      <c r="M17" s="16"/>
      <c r="N17" s="16"/>
      <c r="O17" s="16"/>
      <c r="P17" s="16"/>
      <c r="Q17" s="16"/>
      <c r="R17" s="16"/>
      <c r="S17" s="16"/>
      <c r="T17" s="16"/>
      <c r="U17" s="16"/>
      <c r="V17" s="16"/>
    </row>
    <row r="18" spans="1:22" ht="30" customHeight="1"/>
    <row r="19" spans="1:22" ht="30" customHeight="1"/>
    <row r="20" spans="1:22" ht="30" customHeight="1"/>
    <row r="21" spans="1:22" ht="30" customHeight="1"/>
    <row r="22" spans="1:22" ht="30" customHeight="1"/>
    <row r="23" spans="1:22" ht="30" customHeight="1"/>
    <row r="24" spans="1:22" ht="30" customHeight="1"/>
    <row r="25" spans="1:22" ht="30" customHeight="1"/>
    <row r="26" spans="1:22" ht="30" customHeight="1"/>
  </sheetData>
  <sheetProtection sheet="1" objects="1" scenarios="1"/>
  <mergeCells count="9">
    <mergeCell ref="B10:B11"/>
    <mergeCell ref="B12:B13"/>
    <mergeCell ref="A5:A15"/>
    <mergeCell ref="B14:B15"/>
    <mergeCell ref="A1:N1"/>
    <mergeCell ref="A2:N2"/>
    <mergeCell ref="A3:B4"/>
    <mergeCell ref="B6:B7"/>
    <mergeCell ref="B8:B9"/>
  </mergeCells>
  <conditionalFormatting sqref="C5:N5">
    <cfRule type="cellIs" dxfId="53" priority="3" operator="equal">
      <formula>0</formula>
    </cfRule>
  </conditionalFormatting>
  <conditionalFormatting sqref="C5:N15">
    <cfRule type="containsErrors" dxfId="52" priority="4">
      <formula>ISERROR(C5)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20A2-9E8F-4796-9BD8-8DA848E38C6D}">
  <sheetPr codeName="Sheet4">
    <tabColor rgb="FFCEE5B4"/>
  </sheetPr>
  <dimension ref="A1:AF43"/>
  <sheetViews>
    <sheetView showGridLines="0" topLeftCell="C1" zoomScaleNormal="100" workbookViewId="0">
      <selection sqref="A1:N1"/>
    </sheetView>
  </sheetViews>
  <sheetFormatPr defaultColWidth="9.140625" defaultRowHeight="15"/>
  <cols>
    <col min="1" max="1" width="12.28515625" style="22" customWidth="1"/>
    <col min="2" max="2" width="31.85546875" style="22" customWidth="1"/>
    <col min="3" max="6" width="13.7109375" style="22" customWidth="1"/>
    <col min="7" max="7" width="15.42578125" style="22" customWidth="1"/>
    <col min="8" max="17" width="13.7109375" style="22" customWidth="1"/>
    <col min="18" max="20" width="9.140625" style="22"/>
    <col min="21" max="21" width="19.85546875" style="22" customWidth="1"/>
    <col min="22" max="16384" width="9.140625" style="22"/>
  </cols>
  <sheetData>
    <row r="1" spans="1:22" ht="52.5" customHeight="1">
      <c r="A1" s="105" t="str">
        <f>"Summary Data for "&amp;Instructions!C4&amp;": Post-Fall Evaluation Components"</f>
        <v>Summary Data for : Post-Fall Evaluation Components</v>
      </c>
      <c r="B1" s="105"/>
      <c r="C1" s="105"/>
      <c r="D1" s="105"/>
      <c r="E1" s="105"/>
      <c r="F1" s="105"/>
      <c r="G1" s="105"/>
      <c r="H1" s="105"/>
      <c r="I1" s="105"/>
      <c r="J1" s="105"/>
      <c r="K1" s="105"/>
      <c r="L1" s="105"/>
      <c r="M1" s="105"/>
      <c r="N1" s="105"/>
    </row>
    <row r="2" spans="1:22" ht="42" customHeight="1">
      <c r="A2" s="106" t="s">
        <v>25</v>
      </c>
      <c r="B2" s="106"/>
      <c r="C2" s="106"/>
      <c r="D2" s="106"/>
      <c r="E2" s="106"/>
      <c r="F2" s="106"/>
      <c r="G2" s="106"/>
      <c r="H2" s="106"/>
      <c r="I2" s="106"/>
      <c r="J2" s="106"/>
      <c r="K2" s="106"/>
      <c r="L2" s="106"/>
      <c r="M2" s="106"/>
      <c r="N2" s="106"/>
    </row>
    <row r="3" spans="1:22" ht="30" customHeight="1">
      <c r="A3" s="107" t="s">
        <v>26</v>
      </c>
      <c r="B3" s="107"/>
      <c r="C3" s="11" t="s">
        <v>27</v>
      </c>
      <c r="D3" s="11" t="s">
        <v>28</v>
      </c>
      <c r="E3" s="11" t="s">
        <v>29</v>
      </c>
      <c r="F3" s="11" t="s">
        <v>30</v>
      </c>
      <c r="G3" s="11" t="s">
        <v>31</v>
      </c>
      <c r="H3" s="11" t="s">
        <v>32</v>
      </c>
      <c r="I3" s="11" t="s">
        <v>33</v>
      </c>
      <c r="J3" s="11" t="s">
        <v>34</v>
      </c>
      <c r="K3" s="11" t="s">
        <v>35</v>
      </c>
      <c r="L3" s="11" t="s">
        <v>36</v>
      </c>
      <c r="M3" s="11" t="s">
        <v>37</v>
      </c>
      <c r="N3" s="11" t="s">
        <v>38</v>
      </c>
      <c r="P3" s="12"/>
      <c r="Q3" s="23"/>
      <c r="R3" s="23"/>
      <c r="S3" s="23"/>
      <c r="T3" s="23"/>
      <c r="U3" s="23"/>
      <c r="V3" s="23"/>
    </row>
    <row r="4" spans="1:22" ht="30" customHeight="1">
      <c r="A4" s="107"/>
      <c r="B4" s="107"/>
      <c r="C4" s="13" t="str">
        <f>IF(Instructions!C5="",C3,Instructions!C5)</f>
        <v>Month_1</v>
      </c>
      <c r="D4" s="13" t="str">
        <f t="shared" ref="D4:N4" si="0">IF(C4=C3,D3,IF(MONTH(C4)=12,DATE(YEAR(C4)+1,1,1),DATE(YEAR(C4),MONTH(C4)+1,1)))</f>
        <v>Month_2</v>
      </c>
      <c r="E4" s="13" t="str">
        <f t="shared" si="0"/>
        <v>Month_3</v>
      </c>
      <c r="F4" s="13" t="str">
        <f t="shared" si="0"/>
        <v>Month_4</v>
      </c>
      <c r="G4" s="13" t="str">
        <f>IF(F4=F3,G3,IF(MONTH(F4)=12,DATE(YEAR(F4)+1,1,1),DATE(YEAR(F4),MONTH(F4)+1,1)))</f>
        <v>Month_5</v>
      </c>
      <c r="H4" s="13" t="str">
        <f t="shared" si="0"/>
        <v>Month_6</v>
      </c>
      <c r="I4" s="13" t="str">
        <f t="shared" si="0"/>
        <v>Month_7</v>
      </c>
      <c r="J4" s="13" t="str">
        <f t="shared" si="0"/>
        <v>Month_8</v>
      </c>
      <c r="K4" s="13" t="str">
        <f t="shared" si="0"/>
        <v>Month_9</v>
      </c>
      <c r="L4" s="13" t="str">
        <f t="shared" si="0"/>
        <v>Month_10</v>
      </c>
      <c r="M4" s="13" t="str">
        <f t="shared" si="0"/>
        <v>Month_11</v>
      </c>
      <c r="N4" s="13" t="str">
        <f t="shared" si="0"/>
        <v>Month_12</v>
      </c>
      <c r="P4" s="14"/>
      <c r="Q4" s="14"/>
      <c r="R4" s="14"/>
      <c r="S4" s="14"/>
      <c r="T4" s="14"/>
      <c r="U4" s="14"/>
      <c r="V4" s="14"/>
    </row>
    <row r="5" spans="1:22" ht="15" customHeight="1">
      <c r="A5" s="113" t="s">
        <v>40</v>
      </c>
      <c r="B5" s="114"/>
      <c r="C5" s="21">
        <f>Month_1!$E$63</f>
        <v>0</v>
      </c>
      <c r="D5" s="21">
        <f>Month_2!$E$63</f>
        <v>0</v>
      </c>
      <c r="E5" s="21">
        <f>Month_3!$E$63</f>
        <v>0</v>
      </c>
      <c r="F5" s="21">
        <f>Month_4!$E$63</f>
        <v>0</v>
      </c>
      <c r="G5" s="21">
        <f>Month_5!$E$63</f>
        <v>0</v>
      </c>
      <c r="H5" s="21">
        <f>Month_6!$E$63</f>
        <v>0</v>
      </c>
      <c r="I5" s="21">
        <f>Month_7!$E$63</f>
        <v>0</v>
      </c>
      <c r="J5" s="21">
        <f>Month_8!$E$63</f>
        <v>0</v>
      </c>
      <c r="K5" s="21">
        <f>Month_9!$E$63</f>
        <v>0</v>
      </c>
      <c r="L5" s="21">
        <f>Month_10!$E$63</f>
        <v>0</v>
      </c>
      <c r="M5" s="21">
        <f>Month_11!$E$63</f>
        <v>0</v>
      </c>
      <c r="N5" s="21">
        <f>Month_12!$E$63</f>
        <v>0</v>
      </c>
      <c r="O5" s="24"/>
      <c r="P5" s="27"/>
      <c r="Q5" s="27"/>
      <c r="R5" s="27"/>
      <c r="S5" s="27"/>
      <c r="T5" s="27"/>
      <c r="U5" s="27"/>
      <c r="V5" s="27"/>
    </row>
    <row r="6" spans="1:22" ht="15" customHeight="1">
      <c r="A6" s="110" t="s">
        <v>46</v>
      </c>
      <c r="B6" s="115" t="s">
        <v>47</v>
      </c>
      <c r="C6" s="3">
        <f>COUNTIF(Month_1!$S$3:$S$62,"X")</f>
        <v>0</v>
      </c>
      <c r="D6" s="3">
        <f>COUNTIF(Month_2!$S$3:$S$62,"X")</f>
        <v>0</v>
      </c>
      <c r="E6" s="3">
        <f>COUNTIF(Month_3!$S$3:$S$62,"X")</f>
        <v>0</v>
      </c>
      <c r="F6" s="3">
        <f>COUNTIF(Month_4!$S$3:$S$62,"X")</f>
        <v>0</v>
      </c>
      <c r="G6" s="3">
        <f>COUNTIF(Month_5!$S$3:$S$62,"X")</f>
        <v>0</v>
      </c>
      <c r="H6" s="3">
        <f>COUNTIF(Month_6!$S$3:$S$62,"X")</f>
        <v>0</v>
      </c>
      <c r="I6" s="3">
        <f>COUNTIF(Month_7!$S$3:$S$62,"X")</f>
        <v>0</v>
      </c>
      <c r="J6" s="3">
        <f>COUNTIF(Month_8!$S$3:$S$62,"X")</f>
        <v>0</v>
      </c>
      <c r="K6" s="3">
        <f>COUNTIF(Month_9!$S$3:$S$62,"X")</f>
        <v>0</v>
      </c>
      <c r="L6" s="3">
        <f>COUNTIF(Month_10!$S$3:$S$62,"X")</f>
        <v>0</v>
      </c>
      <c r="M6" s="3">
        <f>COUNTIF(Month_11!$S$3:$S$62,"X")</f>
        <v>0</v>
      </c>
      <c r="N6" s="3">
        <f>COUNTIF(Month_12!$S$3:$S$62,"X")</f>
        <v>0</v>
      </c>
    </row>
    <row r="7" spans="1:22">
      <c r="A7" s="111"/>
      <c r="B7" s="116"/>
      <c r="C7" s="20" t="e">
        <f>C6/C5</f>
        <v>#DIV/0!</v>
      </c>
      <c r="D7" s="20" t="e">
        <f t="shared" ref="D7:N7" si="1">D6/D5</f>
        <v>#DIV/0!</v>
      </c>
      <c r="E7" s="20" t="e">
        <f t="shared" si="1"/>
        <v>#DIV/0!</v>
      </c>
      <c r="F7" s="20" t="e">
        <f t="shared" si="1"/>
        <v>#DIV/0!</v>
      </c>
      <c r="G7" s="20" t="e">
        <f t="shared" si="1"/>
        <v>#DIV/0!</v>
      </c>
      <c r="H7" s="20" t="e">
        <f t="shared" si="1"/>
        <v>#DIV/0!</v>
      </c>
      <c r="I7" s="20" t="e">
        <f t="shared" si="1"/>
        <v>#DIV/0!</v>
      </c>
      <c r="J7" s="20" t="e">
        <f t="shared" si="1"/>
        <v>#DIV/0!</v>
      </c>
      <c r="K7" s="20" t="e">
        <f t="shared" si="1"/>
        <v>#DIV/0!</v>
      </c>
      <c r="L7" s="20" t="e">
        <f t="shared" si="1"/>
        <v>#DIV/0!</v>
      </c>
      <c r="M7" s="20" t="e">
        <f t="shared" si="1"/>
        <v>#DIV/0!</v>
      </c>
      <c r="N7" s="20" t="e">
        <f t="shared" si="1"/>
        <v>#DIV/0!</v>
      </c>
    </row>
    <row r="8" spans="1:22">
      <c r="A8" s="111"/>
      <c r="B8" s="115" t="s">
        <v>48</v>
      </c>
      <c r="C8" s="3">
        <f>COUNTIF(Month_1!$T$3:$T$62,"X")</f>
        <v>0</v>
      </c>
      <c r="D8" s="3">
        <f>COUNTIF(Month_2!$T$3:$T$62,"X")</f>
        <v>0</v>
      </c>
      <c r="E8" s="3">
        <f>COUNTIF(Month_3!$T$3:$T$62,"X")</f>
        <v>0</v>
      </c>
      <c r="F8" s="3">
        <f>COUNTIF(Month_4!$T$3:$T$62,"X")</f>
        <v>0</v>
      </c>
      <c r="G8" s="3">
        <f>COUNTIF(Month_5!$T$3:$T$62,"X")</f>
        <v>0</v>
      </c>
      <c r="H8" s="3">
        <f>COUNTIF(Month_6!$T$3:$T$62,"X")</f>
        <v>0</v>
      </c>
      <c r="I8" s="3">
        <f>COUNTIF(Month_7!$T$3:$T$62,"X")</f>
        <v>0</v>
      </c>
      <c r="J8" s="3">
        <f>COUNTIF(Month_8!$T$3:$T$62,"X")</f>
        <v>0</v>
      </c>
      <c r="K8" s="3">
        <f>COUNTIF(Month_9!$T$3:$T$62,"X")</f>
        <v>0</v>
      </c>
      <c r="L8" s="3">
        <f>COUNTIF(Month_10!$T$3:$T$62,"X")</f>
        <v>0</v>
      </c>
      <c r="M8" s="3">
        <f>COUNTIF(Month_11!$T$3:$T$62,"X")</f>
        <v>0</v>
      </c>
      <c r="N8" s="3">
        <f>COUNTIF(Month_12!$T$3:$T$62,"X")</f>
        <v>0</v>
      </c>
    </row>
    <row r="9" spans="1:22">
      <c r="A9" s="111"/>
      <c r="B9" s="116"/>
      <c r="C9" s="20" t="e">
        <f>C8/C5</f>
        <v>#DIV/0!</v>
      </c>
      <c r="D9" s="20" t="e">
        <f t="shared" ref="D9:N9" si="2">D8/D5</f>
        <v>#DIV/0!</v>
      </c>
      <c r="E9" s="20" t="e">
        <f t="shared" si="2"/>
        <v>#DIV/0!</v>
      </c>
      <c r="F9" s="20" t="e">
        <f t="shared" si="2"/>
        <v>#DIV/0!</v>
      </c>
      <c r="G9" s="20" t="e">
        <f t="shared" si="2"/>
        <v>#DIV/0!</v>
      </c>
      <c r="H9" s="20" t="e">
        <f t="shared" si="2"/>
        <v>#DIV/0!</v>
      </c>
      <c r="I9" s="20" t="e">
        <f t="shared" si="2"/>
        <v>#DIV/0!</v>
      </c>
      <c r="J9" s="20" t="e">
        <f t="shared" si="2"/>
        <v>#DIV/0!</v>
      </c>
      <c r="K9" s="20" t="e">
        <f t="shared" si="2"/>
        <v>#DIV/0!</v>
      </c>
      <c r="L9" s="20" t="e">
        <f t="shared" si="2"/>
        <v>#DIV/0!</v>
      </c>
      <c r="M9" s="20" t="e">
        <f t="shared" si="2"/>
        <v>#DIV/0!</v>
      </c>
      <c r="N9" s="20" t="e">
        <f t="shared" si="2"/>
        <v>#DIV/0!</v>
      </c>
    </row>
    <row r="10" spans="1:22">
      <c r="A10" s="111"/>
      <c r="B10" s="115" t="s">
        <v>49</v>
      </c>
      <c r="C10" s="2">
        <f>COUNTIF(Month_1!$U$3:$U$62,"X")</f>
        <v>0</v>
      </c>
      <c r="D10" s="2">
        <f>COUNTIF(Month_2!$U$3:$U$62,"X")</f>
        <v>0</v>
      </c>
      <c r="E10" s="2">
        <f>COUNTIF(Month_3!$U$3:$U$62,"X")</f>
        <v>0</v>
      </c>
      <c r="F10" s="2">
        <f>COUNTIF(Month_4!$U$3:$U$62,"X")</f>
        <v>0</v>
      </c>
      <c r="G10" s="2">
        <f>COUNTIF(Month_5!$U$3:$U$62,"X")</f>
        <v>0</v>
      </c>
      <c r="H10" s="2">
        <f>COUNTIF(Month_6!$U$3:$U$62,"X")</f>
        <v>0</v>
      </c>
      <c r="I10" s="2">
        <f>COUNTIF(Month_7!$U$3:$U$62,"X")</f>
        <v>0</v>
      </c>
      <c r="J10" s="2">
        <f>COUNTIF(Month_8!$U$3:$U$62,"X")</f>
        <v>0</v>
      </c>
      <c r="K10" s="2">
        <f>COUNTIF(Month_9!$U$3:$U$62,"X")</f>
        <v>0</v>
      </c>
      <c r="L10" s="2">
        <f>COUNTIF(Month_10!$U$3:$U$62,"X")</f>
        <v>0</v>
      </c>
      <c r="M10" s="2">
        <f>COUNTIF(Month_11!$U$3:$U$62,"X")</f>
        <v>0</v>
      </c>
      <c r="N10" s="2">
        <f>COUNTIF(Month_12!$U$3:$U$62,"X")</f>
        <v>0</v>
      </c>
    </row>
    <row r="11" spans="1:22">
      <c r="A11" s="111"/>
      <c r="B11" s="116"/>
      <c r="C11" s="20" t="e">
        <f>C10/C5</f>
        <v>#DIV/0!</v>
      </c>
      <c r="D11" s="20" t="e">
        <f t="shared" ref="D11:N11" si="3">D10/D5</f>
        <v>#DIV/0!</v>
      </c>
      <c r="E11" s="20" t="e">
        <f t="shared" si="3"/>
        <v>#DIV/0!</v>
      </c>
      <c r="F11" s="20" t="e">
        <f t="shared" si="3"/>
        <v>#DIV/0!</v>
      </c>
      <c r="G11" s="20" t="e">
        <f t="shared" si="3"/>
        <v>#DIV/0!</v>
      </c>
      <c r="H11" s="20" t="e">
        <f t="shared" si="3"/>
        <v>#DIV/0!</v>
      </c>
      <c r="I11" s="20" t="e">
        <f t="shared" si="3"/>
        <v>#DIV/0!</v>
      </c>
      <c r="J11" s="20" t="e">
        <f t="shared" si="3"/>
        <v>#DIV/0!</v>
      </c>
      <c r="K11" s="20" t="e">
        <f t="shared" si="3"/>
        <v>#DIV/0!</v>
      </c>
      <c r="L11" s="20" t="e">
        <f t="shared" si="3"/>
        <v>#DIV/0!</v>
      </c>
      <c r="M11" s="20" t="e">
        <f t="shared" si="3"/>
        <v>#DIV/0!</v>
      </c>
      <c r="N11" s="20" t="e">
        <f t="shared" si="3"/>
        <v>#DIV/0!</v>
      </c>
    </row>
    <row r="12" spans="1:22">
      <c r="A12" s="111"/>
      <c r="B12" s="115" t="s">
        <v>50</v>
      </c>
      <c r="C12" s="2">
        <f>COUNTIF(Month_1!$V$3:$V$62,"X")</f>
        <v>0</v>
      </c>
      <c r="D12" s="2">
        <f>COUNTIF(Month_2!$V$3:$V$62,"X")</f>
        <v>0</v>
      </c>
      <c r="E12" s="2">
        <f>COUNTIF(Month_3!$V$3:$V$62,"X")</f>
        <v>0</v>
      </c>
      <c r="F12" s="2">
        <f>COUNTIF(Month_4!$V$3:$V$62,"X")</f>
        <v>0</v>
      </c>
      <c r="G12" s="2">
        <f>COUNTIF(Month_5!$V$3:$V$62,"X")</f>
        <v>0</v>
      </c>
      <c r="H12" s="2">
        <f>COUNTIF(Month_6!$V$3:$V$62,"X")</f>
        <v>0</v>
      </c>
      <c r="I12" s="2">
        <f>COUNTIF(Month_7!$V$3:$V$62,"X")</f>
        <v>0</v>
      </c>
      <c r="J12" s="2">
        <f>COUNTIF(Month_8!$V$3:$V$62,"X")</f>
        <v>0</v>
      </c>
      <c r="K12" s="2">
        <f>COUNTIF(Month_9!$V$3:$V$62,"X")</f>
        <v>0</v>
      </c>
      <c r="L12" s="2">
        <f>COUNTIF(Month_10!$V$3:$V$62,"X")</f>
        <v>0</v>
      </c>
      <c r="M12" s="2">
        <f>COUNTIF(Month_11!$V$3:$V$62,"X")</f>
        <v>0</v>
      </c>
      <c r="N12" s="2">
        <f>COUNTIF(Month_12!$V$3:$V$62,"X")</f>
        <v>0</v>
      </c>
    </row>
    <row r="13" spans="1:22">
      <c r="A13" s="111"/>
      <c r="B13" s="116"/>
      <c r="C13" s="20" t="e">
        <f>C12/C5</f>
        <v>#DIV/0!</v>
      </c>
      <c r="D13" s="20" t="e">
        <f t="shared" ref="D13:N13" si="4">D12/D5</f>
        <v>#DIV/0!</v>
      </c>
      <c r="E13" s="20" t="e">
        <f t="shared" si="4"/>
        <v>#DIV/0!</v>
      </c>
      <c r="F13" s="20" t="e">
        <f t="shared" si="4"/>
        <v>#DIV/0!</v>
      </c>
      <c r="G13" s="20" t="e">
        <f t="shared" si="4"/>
        <v>#DIV/0!</v>
      </c>
      <c r="H13" s="20" t="e">
        <f t="shared" si="4"/>
        <v>#DIV/0!</v>
      </c>
      <c r="I13" s="20" t="e">
        <f t="shared" si="4"/>
        <v>#DIV/0!</v>
      </c>
      <c r="J13" s="20" t="e">
        <f t="shared" si="4"/>
        <v>#DIV/0!</v>
      </c>
      <c r="K13" s="20" t="e">
        <f t="shared" si="4"/>
        <v>#DIV/0!</v>
      </c>
      <c r="L13" s="20" t="e">
        <f t="shared" si="4"/>
        <v>#DIV/0!</v>
      </c>
      <c r="M13" s="20" t="e">
        <f t="shared" si="4"/>
        <v>#DIV/0!</v>
      </c>
      <c r="N13" s="20" t="e">
        <f t="shared" si="4"/>
        <v>#DIV/0!</v>
      </c>
    </row>
    <row r="14" spans="1:22">
      <c r="A14" s="111"/>
      <c r="B14" s="115" t="s">
        <v>51</v>
      </c>
      <c r="C14" s="2">
        <f>COUNTIF(Month_1!$W$3:$W$62,"X")</f>
        <v>0</v>
      </c>
      <c r="D14" s="2">
        <f>COUNTIF(Month_2!$W$3:$W$62,"X")</f>
        <v>0</v>
      </c>
      <c r="E14" s="2">
        <f>COUNTIF(Month_3!$W$3:$W$62,"X")</f>
        <v>0</v>
      </c>
      <c r="F14" s="2">
        <f>COUNTIF(Month_4!$W$3:$W$62,"X")</f>
        <v>0</v>
      </c>
      <c r="G14" s="2">
        <f>COUNTIF(Month_5!$W$3:$W$62,"X")</f>
        <v>0</v>
      </c>
      <c r="H14" s="2">
        <f>COUNTIF(Month_6!$W$3:$W$62,"X")</f>
        <v>0</v>
      </c>
      <c r="I14" s="2">
        <f>COUNTIF(Month_7!$W$3:$W$62,"X")</f>
        <v>0</v>
      </c>
      <c r="J14" s="2">
        <f>COUNTIF(Month_8!$W$3:$W$62,"X")</f>
        <v>0</v>
      </c>
      <c r="K14" s="2">
        <f>COUNTIF(Month_9!$W$3:$W$62,"X")</f>
        <v>0</v>
      </c>
      <c r="L14" s="2">
        <f>COUNTIF(Month_10!$W$3:$W$62,"X")</f>
        <v>0</v>
      </c>
      <c r="M14" s="2">
        <f>COUNTIF(Month_11!$W$3:$W$62,"X")</f>
        <v>0</v>
      </c>
      <c r="N14" s="2">
        <f>COUNTIF(Month_12!$W$3:$W$62,"X")</f>
        <v>0</v>
      </c>
    </row>
    <row r="15" spans="1:22">
      <c r="A15" s="111"/>
      <c r="B15" s="116"/>
      <c r="C15" s="20" t="e">
        <f>C14/C5</f>
        <v>#DIV/0!</v>
      </c>
      <c r="D15" s="20" t="e">
        <f t="shared" ref="D15:N15" si="5">D14/D5</f>
        <v>#DIV/0!</v>
      </c>
      <c r="E15" s="20" t="e">
        <f t="shared" si="5"/>
        <v>#DIV/0!</v>
      </c>
      <c r="F15" s="20" t="e">
        <f t="shared" si="5"/>
        <v>#DIV/0!</v>
      </c>
      <c r="G15" s="20" t="e">
        <f t="shared" si="5"/>
        <v>#DIV/0!</v>
      </c>
      <c r="H15" s="20" t="e">
        <f t="shared" si="5"/>
        <v>#DIV/0!</v>
      </c>
      <c r="I15" s="20" t="e">
        <f t="shared" si="5"/>
        <v>#DIV/0!</v>
      </c>
      <c r="J15" s="20" t="e">
        <f t="shared" si="5"/>
        <v>#DIV/0!</v>
      </c>
      <c r="K15" s="20" t="e">
        <f t="shared" si="5"/>
        <v>#DIV/0!</v>
      </c>
      <c r="L15" s="20" t="e">
        <f t="shared" si="5"/>
        <v>#DIV/0!</v>
      </c>
      <c r="M15" s="20" t="e">
        <f t="shared" si="5"/>
        <v>#DIV/0!</v>
      </c>
      <c r="N15" s="20" t="e">
        <f t="shared" si="5"/>
        <v>#DIV/0!</v>
      </c>
    </row>
    <row r="16" spans="1:22">
      <c r="A16" s="111"/>
      <c r="B16" s="115" t="s">
        <v>52</v>
      </c>
      <c r="C16" s="2">
        <f>COUNTIF(Month_1!$X$3:$X$62,"X")</f>
        <v>0</v>
      </c>
      <c r="D16" s="2">
        <f>COUNTIF(Month_2!$X$3:$X$62,"X")</f>
        <v>0</v>
      </c>
      <c r="E16" s="2">
        <f>COUNTIF(Month_3!$X$3:$X$62,"X")</f>
        <v>0</v>
      </c>
      <c r="F16" s="2">
        <f>COUNTIF(Month_4!$X$3:$X$62,"X")</f>
        <v>0</v>
      </c>
      <c r="G16" s="2">
        <f>COUNTIF(Month_5!$X$3:$X$62,"X")</f>
        <v>0</v>
      </c>
      <c r="H16" s="2">
        <f>COUNTIF(Month_6!$X$3:$X$62,"X")</f>
        <v>0</v>
      </c>
      <c r="I16" s="2">
        <f>COUNTIF(Month_7!$X$3:$X$62,"X")</f>
        <v>0</v>
      </c>
      <c r="J16" s="2">
        <f>COUNTIF(Month_8!$X$3:$X$62,"X")</f>
        <v>0</v>
      </c>
      <c r="K16" s="2">
        <f>COUNTIF(Month_9!$X$3:$X$62,"X")</f>
        <v>0</v>
      </c>
      <c r="L16" s="2">
        <f>COUNTIF(Month_10!$X$3:$X$62,"X")</f>
        <v>0</v>
      </c>
      <c r="M16" s="2">
        <f>COUNTIF(Month_11!$X$3:$X$62,"X")</f>
        <v>0</v>
      </c>
      <c r="N16" s="2">
        <f>COUNTIF(Month_12!$X$3:$X$62,"X")</f>
        <v>0</v>
      </c>
    </row>
    <row r="17" spans="1:32">
      <c r="A17" s="111"/>
      <c r="B17" s="116"/>
      <c r="C17" s="20" t="e">
        <f>C16/C5</f>
        <v>#DIV/0!</v>
      </c>
      <c r="D17" s="20" t="e">
        <f t="shared" ref="D17:N17" si="6">D16/D5</f>
        <v>#DIV/0!</v>
      </c>
      <c r="E17" s="20" t="e">
        <f t="shared" si="6"/>
        <v>#DIV/0!</v>
      </c>
      <c r="F17" s="20" t="e">
        <f t="shared" si="6"/>
        <v>#DIV/0!</v>
      </c>
      <c r="G17" s="20" t="e">
        <f t="shared" si="6"/>
        <v>#DIV/0!</v>
      </c>
      <c r="H17" s="20" t="e">
        <f t="shared" si="6"/>
        <v>#DIV/0!</v>
      </c>
      <c r="I17" s="20" t="e">
        <f t="shared" si="6"/>
        <v>#DIV/0!</v>
      </c>
      <c r="J17" s="20" t="e">
        <f t="shared" si="6"/>
        <v>#DIV/0!</v>
      </c>
      <c r="K17" s="20" t="e">
        <f t="shared" si="6"/>
        <v>#DIV/0!</v>
      </c>
      <c r="L17" s="20" t="e">
        <f t="shared" si="6"/>
        <v>#DIV/0!</v>
      </c>
      <c r="M17" s="20" t="e">
        <f t="shared" si="6"/>
        <v>#DIV/0!</v>
      </c>
      <c r="N17" s="20" t="e">
        <f t="shared" si="6"/>
        <v>#DIV/0!</v>
      </c>
    </row>
    <row r="18" spans="1:32">
      <c r="A18" s="111"/>
      <c r="B18" s="115" t="s">
        <v>53</v>
      </c>
      <c r="C18" s="2">
        <f>COUNTIF(Month_1!$Y$3:$Y$62,"X")</f>
        <v>0</v>
      </c>
      <c r="D18" s="2">
        <f>COUNTIF(Month_2!$Y$3:$Y$62,"X")</f>
        <v>0</v>
      </c>
      <c r="E18" s="2">
        <f>COUNTIF(Month_3!$Y$3:$Y$62,"X")</f>
        <v>0</v>
      </c>
      <c r="F18" s="2">
        <f>COUNTIF(Month_4!$Y$3:$Y$62,"X")</f>
        <v>0</v>
      </c>
      <c r="G18" s="2">
        <f>COUNTIF(Month_5!$Y$3:$Y$62,"X")</f>
        <v>0</v>
      </c>
      <c r="H18" s="2">
        <f>COUNTIF(Month_6!$Y$3:$Y$62,"X")</f>
        <v>0</v>
      </c>
      <c r="I18" s="2">
        <f>COUNTIF(Month_7!$Y$3:$Y$62,"X")</f>
        <v>0</v>
      </c>
      <c r="J18" s="2">
        <f>COUNTIF(Month_8!$Y$3:$Y$62,"X")</f>
        <v>0</v>
      </c>
      <c r="K18" s="2">
        <f>COUNTIF(Month_9!$Y$3:$Y$62,"X")</f>
        <v>0</v>
      </c>
      <c r="L18" s="2">
        <f>COUNTIF(Month_10!$Y$3:$Y$62,"X")</f>
        <v>0</v>
      </c>
      <c r="M18" s="2">
        <f>COUNTIF(Month_11!$Y$3:$Y$62,"X")</f>
        <v>0</v>
      </c>
      <c r="N18" s="2">
        <f>COUNTIF(Month_12!$Y$3:$Y$62,"X")</f>
        <v>0</v>
      </c>
    </row>
    <row r="19" spans="1:32">
      <c r="A19" s="111"/>
      <c r="B19" s="116"/>
      <c r="C19" s="20" t="e">
        <f>C18/C5</f>
        <v>#DIV/0!</v>
      </c>
      <c r="D19" s="20" t="e">
        <f t="shared" ref="D19:N19" si="7">D18/D5</f>
        <v>#DIV/0!</v>
      </c>
      <c r="E19" s="20" t="e">
        <f t="shared" si="7"/>
        <v>#DIV/0!</v>
      </c>
      <c r="F19" s="20" t="e">
        <f t="shared" si="7"/>
        <v>#DIV/0!</v>
      </c>
      <c r="G19" s="20" t="e">
        <f t="shared" si="7"/>
        <v>#DIV/0!</v>
      </c>
      <c r="H19" s="20" t="e">
        <f t="shared" si="7"/>
        <v>#DIV/0!</v>
      </c>
      <c r="I19" s="20" t="e">
        <f t="shared" si="7"/>
        <v>#DIV/0!</v>
      </c>
      <c r="J19" s="20" t="e">
        <f t="shared" si="7"/>
        <v>#DIV/0!</v>
      </c>
      <c r="K19" s="20" t="e">
        <f t="shared" si="7"/>
        <v>#DIV/0!</v>
      </c>
      <c r="L19" s="20" t="e">
        <f t="shared" si="7"/>
        <v>#DIV/0!</v>
      </c>
      <c r="M19" s="20" t="e">
        <f t="shared" si="7"/>
        <v>#DIV/0!</v>
      </c>
      <c r="N19" s="20" t="e">
        <f t="shared" si="7"/>
        <v>#DIV/0!</v>
      </c>
    </row>
    <row r="20" spans="1:32">
      <c r="A20" s="111"/>
      <c r="B20" s="117" t="s">
        <v>54</v>
      </c>
      <c r="C20" s="2">
        <f>COUNTIF(Month_1!$Z$3:$Z$62,"X")</f>
        <v>0</v>
      </c>
      <c r="D20" s="2">
        <f>COUNTIF(Month_2!$Z$3:$Z$62,"X")</f>
        <v>0</v>
      </c>
      <c r="E20" s="2">
        <f>COUNTIF(Month_3!$Z$3:$Z$62,"X")</f>
        <v>0</v>
      </c>
      <c r="F20" s="2">
        <f>COUNTIF(Month_4!$Z$3:$Z$62,"X")</f>
        <v>0</v>
      </c>
      <c r="G20" s="2">
        <f>COUNTIF(Month_5!$Z$3:$Z$62,"X")</f>
        <v>0</v>
      </c>
      <c r="H20" s="2">
        <f>COUNTIF(Month_6!$Z$3:$Z$62,"X")</f>
        <v>0</v>
      </c>
      <c r="I20" s="2">
        <f>COUNTIF(Month_7!$Z$3:$Z$62,"X")</f>
        <v>0</v>
      </c>
      <c r="J20" s="2">
        <f>COUNTIF(Month_8!$Z$3:$Z$62,"X")</f>
        <v>0</v>
      </c>
      <c r="K20" s="2">
        <f>COUNTIF(Month_9!$Z$3:$Z$62,"X")</f>
        <v>0</v>
      </c>
      <c r="L20" s="2">
        <f>COUNTIF(Month_10!$Z$3:$Z$62,"X")</f>
        <v>0</v>
      </c>
      <c r="M20" s="2">
        <f>COUNTIF(Month_11!$Z$3:$Z$62,"X")</f>
        <v>0</v>
      </c>
      <c r="N20" s="2">
        <f>COUNTIF(Month_12!$Z$3:$Z$62,"X")</f>
        <v>0</v>
      </c>
    </row>
    <row r="21" spans="1:32">
      <c r="A21" s="112"/>
      <c r="B21" s="118"/>
      <c r="C21" s="20" t="e">
        <f>C20/C5</f>
        <v>#DIV/0!</v>
      </c>
      <c r="D21" s="20" t="e">
        <f t="shared" ref="D21:N21" si="8">D20/D5</f>
        <v>#DIV/0!</v>
      </c>
      <c r="E21" s="20" t="e">
        <f t="shared" si="8"/>
        <v>#DIV/0!</v>
      </c>
      <c r="F21" s="20" t="e">
        <f t="shared" si="8"/>
        <v>#DIV/0!</v>
      </c>
      <c r="G21" s="20" t="e">
        <f t="shared" si="8"/>
        <v>#DIV/0!</v>
      </c>
      <c r="H21" s="20" t="e">
        <f t="shared" si="8"/>
        <v>#DIV/0!</v>
      </c>
      <c r="I21" s="20" t="e">
        <f t="shared" si="8"/>
        <v>#DIV/0!</v>
      </c>
      <c r="J21" s="20" t="e">
        <f t="shared" si="8"/>
        <v>#DIV/0!</v>
      </c>
      <c r="K21" s="20" t="e">
        <f t="shared" si="8"/>
        <v>#DIV/0!</v>
      </c>
      <c r="L21" s="20" t="e">
        <f t="shared" si="8"/>
        <v>#DIV/0!</v>
      </c>
      <c r="M21" s="20" t="e">
        <f t="shared" si="8"/>
        <v>#DIV/0!</v>
      </c>
      <c r="N21" s="20" t="e">
        <f t="shared" si="8"/>
        <v>#DIV/0!</v>
      </c>
    </row>
    <row r="22" spans="1:32" s="16" customFormat="1" ht="30" customHeight="1"/>
    <row r="23" spans="1:32" ht="30" customHeight="1"/>
    <row r="24" spans="1:32" ht="30" customHeight="1"/>
    <row r="25" spans="1:32" ht="30" customHeight="1"/>
    <row r="26" spans="1:32" ht="30" customHeight="1"/>
    <row r="27" spans="1:32" ht="30" customHeight="1"/>
    <row r="28" spans="1:32" ht="30" customHeight="1">
      <c r="S28" s="25"/>
      <c r="T28" s="25"/>
      <c r="U28" s="25"/>
      <c r="V28" s="25"/>
      <c r="W28" s="25"/>
      <c r="X28" s="25"/>
      <c r="Y28" s="25"/>
      <c r="Z28" s="25"/>
      <c r="AA28" s="25"/>
      <c r="AB28" s="25"/>
      <c r="AC28" s="25"/>
      <c r="AD28" s="25"/>
      <c r="AE28" s="25"/>
      <c r="AF28" s="25"/>
    </row>
    <row r="29" spans="1:32" ht="30" customHeight="1">
      <c r="S29" s="25"/>
      <c r="T29" s="25"/>
      <c r="U29" s="25"/>
      <c r="V29" s="25"/>
      <c r="W29" s="25"/>
      <c r="X29" s="25"/>
      <c r="Y29" s="25"/>
      <c r="Z29" s="25"/>
      <c r="AA29" s="25"/>
      <c r="AB29" s="25"/>
      <c r="AC29" s="25"/>
      <c r="AD29" s="25"/>
      <c r="AE29" s="25"/>
      <c r="AF29" s="25"/>
    </row>
    <row r="30" spans="1:32" ht="30" customHeight="1">
      <c r="S30" s="25"/>
      <c r="T30" s="25"/>
      <c r="U30" s="25"/>
      <c r="V30" s="25"/>
      <c r="W30" s="25"/>
      <c r="X30" s="25"/>
      <c r="Y30" s="25"/>
      <c r="Z30" s="25"/>
      <c r="AA30" s="25"/>
      <c r="AB30" s="25"/>
      <c r="AC30" s="25"/>
      <c r="AD30" s="25"/>
      <c r="AE30" s="25"/>
      <c r="AF30" s="25"/>
    </row>
    <row r="31" spans="1:32" ht="30" customHeight="1"/>
    <row r="32" spans="1:32" ht="30" customHeight="1"/>
    <row r="33" spans="1:12">
      <c r="A33"/>
      <c r="B33"/>
      <c r="C33"/>
      <c r="D33"/>
      <c r="E33"/>
      <c r="F33"/>
      <c r="G33"/>
      <c r="H33"/>
      <c r="I33"/>
      <c r="J33"/>
      <c r="K33"/>
      <c r="L33"/>
    </row>
    <row r="34" spans="1:12" ht="32.25" customHeight="1">
      <c r="A34" s="122"/>
      <c r="B34" s="123"/>
      <c r="C34" s="124" t="s">
        <v>55</v>
      </c>
      <c r="D34" s="125"/>
      <c r="E34" s="125"/>
      <c r="F34" s="125"/>
      <c r="G34" s="126"/>
      <c r="H34" s="127" t="s">
        <v>56</v>
      </c>
      <c r="I34" s="128"/>
      <c r="J34" s="128"/>
      <c r="K34" s="128"/>
      <c r="L34" s="129"/>
    </row>
    <row r="35" spans="1:12" ht="72" customHeight="1">
      <c r="A35" s="110" t="s">
        <v>46</v>
      </c>
      <c r="B35" s="67" t="s">
        <v>47</v>
      </c>
      <c r="C35" s="119" t="s">
        <v>57</v>
      </c>
      <c r="D35" s="120"/>
      <c r="E35" s="120"/>
      <c r="F35" s="120"/>
      <c r="G35" s="121"/>
      <c r="H35" s="119" t="s">
        <v>57</v>
      </c>
      <c r="I35" s="120"/>
      <c r="J35" s="120"/>
      <c r="K35" s="120"/>
      <c r="L35" s="121"/>
    </row>
    <row r="36" spans="1:12" ht="89.25" customHeight="1">
      <c r="A36" s="111"/>
      <c r="B36" s="68" t="s">
        <v>48</v>
      </c>
      <c r="C36" s="130" t="s">
        <v>58</v>
      </c>
      <c r="D36" s="131"/>
      <c r="E36" s="131"/>
      <c r="F36" s="131"/>
      <c r="G36" s="132"/>
      <c r="H36" s="130" t="s">
        <v>59</v>
      </c>
      <c r="I36" s="131"/>
      <c r="J36" s="131"/>
      <c r="K36" s="131"/>
      <c r="L36" s="132"/>
    </row>
    <row r="37" spans="1:12" ht="95.25" customHeight="1">
      <c r="A37" s="111"/>
      <c r="B37" s="69" t="s">
        <v>49</v>
      </c>
      <c r="C37" s="133"/>
      <c r="D37" s="134"/>
      <c r="E37" s="134"/>
      <c r="F37" s="134"/>
      <c r="G37" s="135"/>
      <c r="H37" s="133"/>
      <c r="I37" s="134"/>
      <c r="J37" s="134"/>
      <c r="K37" s="134"/>
      <c r="L37" s="135"/>
    </row>
    <row r="38" spans="1:12" ht="126" customHeight="1">
      <c r="A38" s="111"/>
      <c r="B38" s="69" t="s">
        <v>50</v>
      </c>
      <c r="C38" s="119" t="s">
        <v>60</v>
      </c>
      <c r="D38" s="120"/>
      <c r="E38" s="120"/>
      <c r="F38" s="120"/>
      <c r="G38" s="121"/>
      <c r="H38" s="119" t="s">
        <v>61</v>
      </c>
      <c r="I38" s="120"/>
      <c r="J38" s="120"/>
      <c r="K38" s="120"/>
      <c r="L38" s="121"/>
    </row>
    <row r="39" spans="1:12" ht="109.5" customHeight="1">
      <c r="A39" s="111"/>
      <c r="B39" s="69" t="s">
        <v>51</v>
      </c>
      <c r="C39" s="119" t="s">
        <v>62</v>
      </c>
      <c r="D39" s="120"/>
      <c r="E39" s="120"/>
      <c r="F39" s="120"/>
      <c r="G39" s="121"/>
      <c r="H39" s="119" t="s">
        <v>63</v>
      </c>
      <c r="I39" s="120"/>
      <c r="J39" s="120"/>
      <c r="K39" s="120"/>
      <c r="L39" s="121"/>
    </row>
    <row r="40" spans="1:12" ht="63" customHeight="1">
      <c r="A40" s="111"/>
      <c r="B40" s="69" t="s">
        <v>52</v>
      </c>
      <c r="C40" s="119" t="s">
        <v>64</v>
      </c>
      <c r="D40" s="120"/>
      <c r="E40" s="120"/>
      <c r="F40" s="120"/>
      <c r="G40" s="121"/>
      <c r="H40" s="119" t="s">
        <v>65</v>
      </c>
      <c r="I40" s="120"/>
      <c r="J40" s="120"/>
      <c r="K40" s="120"/>
      <c r="L40" s="121"/>
    </row>
    <row r="41" spans="1:12" ht="66.599999999999994" customHeight="1">
      <c r="A41" s="111"/>
      <c r="B41" s="69" t="s">
        <v>53</v>
      </c>
      <c r="C41" s="119" t="s">
        <v>66</v>
      </c>
      <c r="D41" s="120"/>
      <c r="E41" s="120"/>
      <c r="F41" s="120"/>
      <c r="G41" s="121"/>
      <c r="H41" s="119" t="s">
        <v>67</v>
      </c>
      <c r="I41" s="120"/>
      <c r="J41" s="120"/>
      <c r="K41" s="120"/>
      <c r="L41" s="121"/>
    </row>
    <row r="42" spans="1:12" ht="39" customHeight="1">
      <c r="A42" s="112"/>
      <c r="B42" s="70" t="s">
        <v>54</v>
      </c>
      <c r="C42" s="119" t="s">
        <v>68</v>
      </c>
      <c r="D42" s="120"/>
      <c r="E42" s="120"/>
      <c r="F42" s="120"/>
      <c r="G42" s="121"/>
      <c r="H42" s="119" t="s">
        <v>69</v>
      </c>
      <c r="I42" s="120"/>
      <c r="J42" s="120"/>
      <c r="K42" s="120"/>
      <c r="L42" s="121"/>
    </row>
    <row r="43" spans="1:12" ht="15.75" customHeight="1">
      <c r="A43" s="108" t="s">
        <v>70</v>
      </c>
      <c r="B43" s="109"/>
      <c r="C43" s="109"/>
      <c r="D43" s="109"/>
      <c r="E43" s="109"/>
      <c r="F43" s="109"/>
      <c r="G43" s="109"/>
      <c r="H43" s="109"/>
      <c r="I43" s="109"/>
      <c r="J43" s="109"/>
      <c r="K43" s="109"/>
      <c r="L43" s="109"/>
    </row>
  </sheetData>
  <sheetProtection sheet="1" objects="1" scenarios="1"/>
  <mergeCells count="32">
    <mergeCell ref="C41:G41"/>
    <mergeCell ref="H41:L41"/>
    <mergeCell ref="C42:G42"/>
    <mergeCell ref="H42:L42"/>
    <mergeCell ref="A35:A42"/>
    <mergeCell ref="C38:G38"/>
    <mergeCell ref="H38:L38"/>
    <mergeCell ref="C39:G39"/>
    <mergeCell ref="H39:L39"/>
    <mergeCell ref="C40:G40"/>
    <mergeCell ref="H40:L40"/>
    <mergeCell ref="C34:G34"/>
    <mergeCell ref="H34:L34"/>
    <mergeCell ref="H35:L35"/>
    <mergeCell ref="C36:G37"/>
    <mergeCell ref="H36:L37"/>
    <mergeCell ref="A43:L43"/>
    <mergeCell ref="A1:N1"/>
    <mergeCell ref="A2:N2"/>
    <mergeCell ref="A6:A21"/>
    <mergeCell ref="A5:B5"/>
    <mergeCell ref="A3:B4"/>
    <mergeCell ref="B6:B7"/>
    <mergeCell ref="B8:B9"/>
    <mergeCell ref="B10:B11"/>
    <mergeCell ref="B12:B13"/>
    <mergeCell ref="B14:B15"/>
    <mergeCell ref="B16:B17"/>
    <mergeCell ref="B18:B19"/>
    <mergeCell ref="B20:B21"/>
    <mergeCell ref="C35:G35"/>
    <mergeCell ref="A34:B34"/>
  </mergeCells>
  <conditionalFormatting sqref="C5:N5">
    <cfRule type="cellIs" dxfId="51" priority="1" operator="equal">
      <formula>0</formula>
    </cfRule>
  </conditionalFormatting>
  <conditionalFormatting sqref="C5:N21">
    <cfRule type="containsErrors" dxfId="50" priority="2">
      <formula>ISERROR(C5)</formula>
    </cfRule>
  </conditionalFormatting>
  <hyperlinks>
    <hyperlink ref="A43" r:id="rId1" display="http://www.amda.com/info/cpg/falls.htm" xr:uid="{D52409D2-C128-42D0-9C06-D1DD960F8C2F}"/>
    <hyperlink ref="A43:L43" r:id="rId2" tooltip="The Falls Management Program: A Quality Improvement Initiative for Nursing Facilities " display="Excerpted from AMDA's Clinical Practice Guideline: Falls and Fall Risk. © 1998 American Medical Directors Association. All rights reserved. " xr:uid="{88BBBAF9-63A7-46AC-BF1A-97D84030897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5F33-3B07-4E6C-A078-A598340B7D0F}">
  <sheetPr codeName="Sheet5">
    <tabColor rgb="FFCEE5B4"/>
  </sheetPr>
  <dimension ref="A1:AF75"/>
  <sheetViews>
    <sheetView showGridLines="0" topLeftCell="C4" zoomScaleNormal="100" workbookViewId="0">
      <selection sqref="A1:N1"/>
    </sheetView>
  </sheetViews>
  <sheetFormatPr defaultColWidth="9.140625" defaultRowHeight="15"/>
  <cols>
    <col min="1" max="1" width="12.28515625" style="22" customWidth="1"/>
    <col min="2" max="2" width="31.85546875" style="22" customWidth="1"/>
    <col min="3" max="17" width="13.7109375" style="22" customWidth="1"/>
    <col min="18" max="20" width="9.140625" style="22"/>
    <col min="21" max="21" width="19.85546875" style="22" customWidth="1"/>
    <col min="22" max="16384" width="9.140625" style="22"/>
  </cols>
  <sheetData>
    <row r="1" spans="1:22" ht="52.5" customHeight="1">
      <c r="A1" s="105" t="str">
        <f>"Summary Data for "&amp;Instructions!C4&amp;": Day of the Week, Shift &amp; Time of Fall"</f>
        <v>Summary Data for : Day of the Week, Shift &amp; Time of Fall</v>
      </c>
      <c r="B1" s="105"/>
      <c r="C1" s="105"/>
      <c r="D1" s="105"/>
      <c r="E1" s="105"/>
      <c r="F1" s="105"/>
      <c r="G1" s="105"/>
      <c r="H1" s="105"/>
      <c r="I1" s="105"/>
      <c r="J1" s="105"/>
      <c r="K1" s="105"/>
      <c r="L1" s="105"/>
      <c r="M1" s="105"/>
      <c r="N1" s="105"/>
    </row>
    <row r="2" spans="1:22" ht="42" customHeight="1">
      <c r="A2" s="106" t="s">
        <v>25</v>
      </c>
      <c r="B2" s="106"/>
      <c r="C2" s="106"/>
      <c r="D2" s="106"/>
      <c r="E2" s="106"/>
      <c r="F2" s="106"/>
      <c r="G2" s="106"/>
      <c r="H2" s="106"/>
      <c r="I2" s="106"/>
      <c r="J2" s="106"/>
      <c r="K2" s="106"/>
      <c r="L2" s="106"/>
      <c r="M2" s="106"/>
      <c r="N2" s="106"/>
    </row>
    <row r="3" spans="1:22" ht="30" customHeight="1">
      <c r="A3" s="107" t="s">
        <v>26</v>
      </c>
      <c r="B3" s="107"/>
      <c r="C3" s="11" t="s">
        <v>27</v>
      </c>
      <c r="D3" s="11" t="s">
        <v>28</v>
      </c>
      <c r="E3" s="11" t="s">
        <v>29</v>
      </c>
      <c r="F3" s="11" t="s">
        <v>30</v>
      </c>
      <c r="G3" s="11" t="s">
        <v>31</v>
      </c>
      <c r="H3" s="11" t="s">
        <v>32</v>
      </c>
      <c r="I3" s="11" t="s">
        <v>33</v>
      </c>
      <c r="J3" s="11" t="s">
        <v>34</v>
      </c>
      <c r="K3" s="11" t="s">
        <v>35</v>
      </c>
      <c r="L3" s="11" t="s">
        <v>36</v>
      </c>
      <c r="M3" s="11" t="s">
        <v>37</v>
      </c>
      <c r="N3" s="11" t="s">
        <v>38</v>
      </c>
      <c r="P3" s="12"/>
      <c r="Q3" s="23"/>
      <c r="R3" s="23"/>
      <c r="S3" s="23"/>
      <c r="T3" s="23"/>
      <c r="U3" s="23"/>
      <c r="V3" s="23"/>
    </row>
    <row r="4" spans="1:22" ht="30" customHeight="1">
      <c r="A4" s="107"/>
      <c r="B4" s="107"/>
      <c r="C4" s="13" t="str">
        <f>IF(Instructions!C5="",C3,Instructions!C5)</f>
        <v>Month_1</v>
      </c>
      <c r="D4" s="13" t="str">
        <f t="shared" ref="D4:N4" si="0">IF(C4=C3,D3,IF(MONTH(C4)=12,DATE(YEAR(C4)+1,1,1),DATE(YEAR(C4),MONTH(C4)+1,1)))</f>
        <v>Month_2</v>
      </c>
      <c r="E4" s="13" t="str">
        <f t="shared" si="0"/>
        <v>Month_3</v>
      </c>
      <c r="F4" s="13" t="str">
        <f t="shared" si="0"/>
        <v>Month_4</v>
      </c>
      <c r="G4" s="13" t="str">
        <f t="shared" si="0"/>
        <v>Month_5</v>
      </c>
      <c r="H4" s="13" t="str">
        <f t="shared" si="0"/>
        <v>Month_6</v>
      </c>
      <c r="I4" s="13" t="str">
        <f t="shared" si="0"/>
        <v>Month_7</v>
      </c>
      <c r="J4" s="13" t="str">
        <f t="shared" si="0"/>
        <v>Month_8</v>
      </c>
      <c r="K4" s="13" t="str">
        <f t="shared" si="0"/>
        <v>Month_9</v>
      </c>
      <c r="L4" s="13" t="str">
        <f t="shared" si="0"/>
        <v>Month_10</v>
      </c>
      <c r="M4" s="13" t="str">
        <f t="shared" si="0"/>
        <v>Month_11</v>
      </c>
      <c r="N4" s="13" t="str">
        <f t="shared" si="0"/>
        <v>Month_12</v>
      </c>
      <c r="P4" s="14"/>
      <c r="Q4" s="14"/>
      <c r="R4" s="14"/>
      <c r="S4" s="14"/>
      <c r="T4" s="14"/>
      <c r="U4" s="14"/>
      <c r="V4" s="14"/>
    </row>
    <row r="5" spans="1:22" ht="15" customHeight="1">
      <c r="A5" s="113" t="s">
        <v>40</v>
      </c>
      <c r="B5" s="114"/>
      <c r="C5" s="21">
        <f>Month_1!$E$63</f>
        <v>0</v>
      </c>
      <c r="D5" s="21">
        <f>Month_2!$E$63</f>
        <v>0</v>
      </c>
      <c r="E5" s="21">
        <f>Month_3!$E$63</f>
        <v>0</v>
      </c>
      <c r="F5" s="21">
        <f>Month_4!$E$63</f>
        <v>0</v>
      </c>
      <c r="G5" s="21">
        <f>Month_5!$E$63</f>
        <v>0</v>
      </c>
      <c r="H5" s="21">
        <f>Month_6!$E$63</f>
        <v>0</v>
      </c>
      <c r="I5" s="21">
        <f>Month_7!$E$63</f>
        <v>0</v>
      </c>
      <c r="J5" s="21">
        <f>Month_8!$E$63</f>
        <v>0</v>
      </c>
      <c r="K5" s="21">
        <f>Month_9!$E$63</f>
        <v>0</v>
      </c>
      <c r="L5" s="21">
        <f>Month_10!$E$63</f>
        <v>0</v>
      </c>
      <c r="M5" s="21">
        <f>Month_11!$E$63</f>
        <v>0</v>
      </c>
      <c r="N5" s="21">
        <f>Month_12!$E$63</f>
        <v>0</v>
      </c>
      <c r="O5" s="24"/>
      <c r="P5" s="12"/>
      <c r="Q5" s="12"/>
      <c r="R5" s="12"/>
      <c r="S5" s="12"/>
      <c r="T5" s="12"/>
      <c r="U5" s="12"/>
      <c r="V5" s="12"/>
    </row>
    <row r="6" spans="1:22">
      <c r="A6" s="110" t="s">
        <v>71</v>
      </c>
      <c r="B6" s="100" t="s">
        <v>72</v>
      </c>
      <c r="C6" s="2">
        <f>COUNTIF(Month_1!$G$3:$G$62,1)</f>
        <v>0</v>
      </c>
      <c r="D6" s="2">
        <f>COUNTIF(Month_2!$G$3:$G$62,1)</f>
        <v>0</v>
      </c>
      <c r="E6" s="2">
        <f>COUNTIF(Month_3!$G$3:$G$62,1)</f>
        <v>0</v>
      </c>
      <c r="F6" s="2">
        <f>COUNTIF(Month_4!$G$3:$G$62,1)</f>
        <v>0</v>
      </c>
      <c r="G6" s="2">
        <f>COUNTIF(Month_5!$G$3:$G$62,1)</f>
        <v>0</v>
      </c>
      <c r="H6" s="2">
        <f>COUNTIF(Month_6!$G$3:$G$62,1)</f>
        <v>0</v>
      </c>
      <c r="I6" s="2">
        <f>COUNTIF(Month_7!$G$3:$G$62,1)</f>
        <v>0</v>
      </c>
      <c r="J6" s="2">
        <f>COUNTIF(Month_8!$G$3:$G$62,1)</f>
        <v>0</v>
      </c>
      <c r="K6" s="2">
        <f>COUNTIF(Month_9!$G$3:$G$62,1)</f>
        <v>0</v>
      </c>
      <c r="L6" s="2">
        <f>COUNTIF(Month_10!$G$3:$G$62,1)</f>
        <v>0</v>
      </c>
      <c r="M6" s="2">
        <f>COUNTIF(Month_11!$G$3:$G$62,1)</f>
        <v>0</v>
      </c>
      <c r="N6" s="2">
        <f>COUNTIF(Month_12!$G$3:$G$62,1)</f>
        <v>0</v>
      </c>
      <c r="O6" s="24"/>
      <c r="P6" s="12"/>
      <c r="Q6" s="12"/>
      <c r="R6" s="12"/>
      <c r="S6" s="12"/>
      <c r="T6" s="12"/>
      <c r="U6" s="12"/>
      <c r="V6" s="12"/>
    </row>
    <row r="7" spans="1:22">
      <c r="A7" s="111"/>
      <c r="B7" s="101"/>
      <c r="C7" s="19" t="e">
        <f>C6/C5</f>
        <v>#DIV/0!</v>
      </c>
      <c r="D7" s="19" t="e">
        <f t="shared" ref="D7:N7" si="1">D6/D5</f>
        <v>#DIV/0!</v>
      </c>
      <c r="E7" s="19" t="e">
        <f t="shared" si="1"/>
        <v>#DIV/0!</v>
      </c>
      <c r="F7" s="19" t="e">
        <f t="shared" si="1"/>
        <v>#DIV/0!</v>
      </c>
      <c r="G7" s="19" t="e">
        <f t="shared" si="1"/>
        <v>#DIV/0!</v>
      </c>
      <c r="H7" s="19" t="e">
        <f t="shared" si="1"/>
        <v>#DIV/0!</v>
      </c>
      <c r="I7" s="19" t="e">
        <f t="shared" si="1"/>
        <v>#DIV/0!</v>
      </c>
      <c r="J7" s="19" t="e">
        <f t="shared" si="1"/>
        <v>#DIV/0!</v>
      </c>
      <c r="K7" s="19" t="e">
        <f t="shared" si="1"/>
        <v>#DIV/0!</v>
      </c>
      <c r="L7" s="19" t="e">
        <f t="shared" si="1"/>
        <v>#DIV/0!</v>
      </c>
      <c r="M7" s="19" t="e">
        <f t="shared" si="1"/>
        <v>#DIV/0!</v>
      </c>
      <c r="N7" s="19" t="e">
        <f t="shared" si="1"/>
        <v>#DIV/0!</v>
      </c>
      <c r="O7" s="24"/>
      <c r="P7" s="12"/>
      <c r="Q7" s="12"/>
      <c r="R7" s="12"/>
      <c r="S7" s="12"/>
      <c r="T7" s="12"/>
      <c r="U7" s="12"/>
      <c r="V7" s="12"/>
    </row>
    <row r="8" spans="1:22">
      <c r="A8" s="111"/>
      <c r="B8" s="100" t="s">
        <v>73</v>
      </c>
      <c r="C8" s="2">
        <f>COUNTIF(Month_1!$G$3:$G$62,2)</f>
        <v>0</v>
      </c>
      <c r="D8" s="2">
        <f>COUNTIF(Month_2!$G$3:$G$62,2)</f>
        <v>0</v>
      </c>
      <c r="E8" s="2">
        <f>COUNTIF(Month_3!$G$3:$G$62,2)</f>
        <v>0</v>
      </c>
      <c r="F8" s="2">
        <f>COUNTIF(Month_4!$G$3:$G$62,2)</f>
        <v>0</v>
      </c>
      <c r="G8" s="2">
        <f>COUNTIF(Month_5!$G$3:$G$62,2)</f>
        <v>0</v>
      </c>
      <c r="H8" s="2">
        <f>COUNTIF(Month_6!$G$3:$G$62,2)</f>
        <v>0</v>
      </c>
      <c r="I8" s="2">
        <f>COUNTIF(Month_7!$G$3:$G$62,2)</f>
        <v>0</v>
      </c>
      <c r="J8" s="2">
        <f>COUNTIF(Month_8!$G$3:$G$62,2)</f>
        <v>0</v>
      </c>
      <c r="K8" s="2">
        <f>COUNTIF(Month_9!$G$3:$G$62,2)</f>
        <v>0</v>
      </c>
      <c r="L8" s="2">
        <f>COUNTIF(Month_10!$G$3:$G$62,2)</f>
        <v>0</v>
      </c>
      <c r="M8" s="2">
        <f>COUNTIF(Month_11!$G$3:$G$62,2)</f>
        <v>0</v>
      </c>
      <c r="N8" s="2">
        <f>COUNTIF(Month_12!$G$3:$G$62,2)</f>
        <v>0</v>
      </c>
      <c r="O8" s="24"/>
      <c r="P8" s="12"/>
      <c r="Q8" s="12"/>
      <c r="R8" s="12"/>
      <c r="S8" s="12"/>
      <c r="T8" s="12"/>
      <c r="U8" s="12"/>
      <c r="V8" s="12"/>
    </row>
    <row r="9" spans="1:22">
      <c r="A9" s="111"/>
      <c r="B9" s="101"/>
      <c r="C9" s="20" t="e">
        <f>C8/C5</f>
        <v>#DIV/0!</v>
      </c>
      <c r="D9" s="20" t="e">
        <f t="shared" ref="D9:N9" si="2">D8/D5</f>
        <v>#DIV/0!</v>
      </c>
      <c r="E9" s="20" t="e">
        <f t="shared" si="2"/>
        <v>#DIV/0!</v>
      </c>
      <c r="F9" s="20" t="e">
        <f t="shared" si="2"/>
        <v>#DIV/0!</v>
      </c>
      <c r="G9" s="20" t="e">
        <f t="shared" si="2"/>
        <v>#DIV/0!</v>
      </c>
      <c r="H9" s="20" t="e">
        <f t="shared" si="2"/>
        <v>#DIV/0!</v>
      </c>
      <c r="I9" s="20" t="e">
        <f t="shared" si="2"/>
        <v>#DIV/0!</v>
      </c>
      <c r="J9" s="20" t="e">
        <f t="shared" si="2"/>
        <v>#DIV/0!</v>
      </c>
      <c r="K9" s="20" t="e">
        <f t="shared" si="2"/>
        <v>#DIV/0!</v>
      </c>
      <c r="L9" s="20" t="e">
        <f t="shared" si="2"/>
        <v>#DIV/0!</v>
      </c>
      <c r="M9" s="20" t="e">
        <f t="shared" si="2"/>
        <v>#DIV/0!</v>
      </c>
      <c r="N9" s="20" t="e">
        <f t="shared" si="2"/>
        <v>#DIV/0!</v>
      </c>
      <c r="O9" s="24"/>
      <c r="P9" s="12"/>
      <c r="Q9" s="12"/>
      <c r="R9" s="12"/>
      <c r="S9" s="12"/>
      <c r="T9" s="12"/>
      <c r="U9" s="12"/>
      <c r="V9" s="12"/>
    </row>
    <row r="10" spans="1:22">
      <c r="A10" s="111"/>
      <c r="B10" s="100" t="s">
        <v>74</v>
      </c>
      <c r="C10" s="2">
        <f>COUNTIF(Month_1!$G$3:$G$62,3)</f>
        <v>0</v>
      </c>
      <c r="D10" s="2">
        <f>COUNTIF(Month_2!$G$3:$G$62,3)</f>
        <v>0</v>
      </c>
      <c r="E10" s="2">
        <f>COUNTIF(Month_3!$G$3:$G$62,3)</f>
        <v>0</v>
      </c>
      <c r="F10" s="2">
        <f>COUNTIF(Month_4!$G$3:$G$62,3)</f>
        <v>0</v>
      </c>
      <c r="G10" s="2">
        <f>COUNTIF(Month_5!$G$3:$G$62,3)</f>
        <v>0</v>
      </c>
      <c r="H10" s="2">
        <f>COUNTIF(Month_6!$G$3:$G$62,3)</f>
        <v>0</v>
      </c>
      <c r="I10" s="2">
        <f>COUNTIF(Month_7!$G$3:$G$62,3)</f>
        <v>0</v>
      </c>
      <c r="J10" s="2">
        <f>COUNTIF(Month_8!$G$3:$G$62,3)</f>
        <v>0</v>
      </c>
      <c r="K10" s="2">
        <f>COUNTIF(Month_9!$G$3:$G$62,3)</f>
        <v>0</v>
      </c>
      <c r="L10" s="2">
        <f>COUNTIF(Month_10!$G$3:$G$62,3)</f>
        <v>0</v>
      </c>
      <c r="M10" s="2">
        <f>COUNTIF(Month_11!$G$3:$G$62,3)</f>
        <v>0</v>
      </c>
      <c r="N10" s="2">
        <f>COUNTIF(Month_12!$G$3:$G$62,3)</f>
        <v>0</v>
      </c>
      <c r="O10" s="24"/>
      <c r="P10" s="12"/>
      <c r="Q10" s="12"/>
      <c r="R10" s="12"/>
      <c r="S10" s="12"/>
      <c r="T10" s="12"/>
      <c r="U10" s="12"/>
      <c r="V10" s="12"/>
    </row>
    <row r="11" spans="1:22">
      <c r="A11" s="111"/>
      <c r="B11" s="101"/>
      <c r="C11" s="20" t="e">
        <f>C10/C5</f>
        <v>#DIV/0!</v>
      </c>
      <c r="D11" s="20" t="e">
        <f t="shared" ref="D11:N11" si="3">D10/D5</f>
        <v>#DIV/0!</v>
      </c>
      <c r="E11" s="20" t="e">
        <f t="shared" si="3"/>
        <v>#DIV/0!</v>
      </c>
      <c r="F11" s="20" t="e">
        <f t="shared" si="3"/>
        <v>#DIV/0!</v>
      </c>
      <c r="G11" s="20" t="e">
        <f t="shared" si="3"/>
        <v>#DIV/0!</v>
      </c>
      <c r="H11" s="20" t="e">
        <f t="shared" si="3"/>
        <v>#DIV/0!</v>
      </c>
      <c r="I11" s="20" t="e">
        <f t="shared" si="3"/>
        <v>#DIV/0!</v>
      </c>
      <c r="J11" s="20" t="e">
        <f t="shared" si="3"/>
        <v>#DIV/0!</v>
      </c>
      <c r="K11" s="20" t="e">
        <f t="shared" si="3"/>
        <v>#DIV/0!</v>
      </c>
      <c r="L11" s="20" t="e">
        <f t="shared" si="3"/>
        <v>#DIV/0!</v>
      </c>
      <c r="M11" s="20" t="e">
        <f t="shared" si="3"/>
        <v>#DIV/0!</v>
      </c>
      <c r="N11" s="20" t="e">
        <f t="shared" si="3"/>
        <v>#DIV/0!</v>
      </c>
      <c r="O11" s="24"/>
      <c r="P11" s="12"/>
      <c r="Q11" s="12"/>
      <c r="R11" s="12"/>
      <c r="S11" s="12"/>
      <c r="T11" s="12"/>
      <c r="U11" s="12"/>
      <c r="V11" s="12"/>
    </row>
    <row r="12" spans="1:22">
      <c r="A12" s="111"/>
      <c r="B12" s="136" t="s">
        <v>75</v>
      </c>
      <c r="C12" s="26">
        <f>COUNTIF(Month_1!$G$3:$G$62,4)</f>
        <v>0</v>
      </c>
      <c r="D12" s="26">
        <f>COUNTIF(Month_2!$G$3:$G$62,4)</f>
        <v>0</v>
      </c>
      <c r="E12" s="26">
        <f>COUNTIF(Month_3!$G$3:$G$62,4)</f>
        <v>0</v>
      </c>
      <c r="F12" s="26">
        <f>COUNTIF(Month_4!$G$3:$G$62,4)</f>
        <v>0</v>
      </c>
      <c r="G12" s="26">
        <f>COUNTIF(Month_5!$G$3:$G$62,4)</f>
        <v>0</v>
      </c>
      <c r="H12" s="26">
        <f>COUNTIF(Month_6!$G$3:$G$62,4)</f>
        <v>0</v>
      </c>
      <c r="I12" s="26">
        <f>COUNTIF(Month_7!$G$3:$G$62,4)</f>
        <v>0</v>
      </c>
      <c r="J12" s="26">
        <f>COUNTIF(Month_8!$G$3:$G$62,4)</f>
        <v>0</v>
      </c>
      <c r="K12" s="26">
        <f>COUNTIF(Month_9!$G$3:$G$62,4)</f>
        <v>0</v>
      </c>
      <c r="L12" s="26">
        <f>COUNTIF(Month_10!$G$3:$G$62,4)</f>
        <v>0</v>
      </c>
      <c r="M12" s="26">
        <f>COUNTIF(Month_11!$G$3:$G$62,4)</f>
        <v>0</v>
      </c>
      <c r="N12" s="26">
        <f>COUNTIF(Month_12!$G$3:$G$62,4)</f>
        <v>0</v>
      </c>
      <c r="O12" s="24"/>
      <c r="P12" s="12"/>
      <c r="Q12" s="12"/>
      <c r="R12" s="12"/>
      <c r="S12" s="12"/>
      <c r="T12" s="12"/>
      <c r="U12" s="12"/>
      <c r="V12" s="12"/>
    </row>
    <row r="13" spans="1:22">
      <c r="A13" s="111"/>
      <c r="B13" s="136"/>
      <c r="C13" s="20" t="e">
        <f>C12/C5</f>
        <v>#DIV/0!</v>
      </c>
      <c r="D13" s="20" t="e">
        <f t="shared" ref="D13:N13" si="4">D12/D5</f>
        <v>#DIV/0!</v>
      </c>
      <c r="E13" s="20" t="e">
        <f t="shared" si="4"/>
        <v>#DIV/0!</v>
      </c>
      <c r="F13" s="20" t="e">
        <f t="shared" si="4"/>
        <v>#DIV/0!</v>
      </c>
      <c r="G13" s="20" t="e">
        <f t="shared" si="4"/>
        <v>#DIV/0!</v>
      </c>
      <c r="H13" s="20" t="e">
        <f t="shared" si="4"/>
        <v>#DIV/0!</v>
      </c>
      <c r="I13" s="20" t="e">
        <f t="shared" si="4"/>
        <v>#DIV/0!</v>
      </c>
      <c r="J13" s="20" t="e">
        <f t="shared" si="4"/>
        <v>#DIV/0!</v>
      </c>
      <c r="K13" s="20" t="e">
        <f t="shared" si="4"/>
        <v>#DIV/0!</v>
      </c>
      <c r="L13" s="20" t="e">
        <f t="shared" si="4"/>
        <v>#DIV/0!</v>
      </c>
      <c r="M13" s="20" t="e">
        <f t="shared" si="4"/>
        <v>#DIV/0!</v>
      </c>
      <c r="N13" s="20" t="e">
        <f t="shared" si="4"/>
        <v>#DIV/0!</v>
      </c>
      <c r="O13" s="24"/>
      <c r="P13" s="12"/>
      <c r="Q13" s="12"/>
      <c r="R13" s="12"/>
      <c r="S13" s="12"/>
      <c r="T13" s="12"/>
      <c r="U13" s="12"/>
      <c r="V13" s="12"/>
    </row>
    <row r="14" spans="1:22">
      <c r="A14" s="111"/>
      <c r="B14" s="136" t="s">
        <v>76</v>
      </c>
      <c r="C14" s="26">
        <f>COUNTIF(Month_1!$G$3:$G$62,5)</f>
        <v>0</v>
      </c>
      <c r="D14" s="26">
        <f>COUNTIF(Month_2!$G$3:$G$62,5)</f>
        <v>0</v>
      </c>
      <c r="E14" s="26">
        <f>COUNTIF(Month_3!$G$3:$G$62,5)</f>
        <v>0</v>
      </c>
      <c r="F14" s="26">
        <f>COUNTIF(Month_4!$G$3:$G$62,5)</f>
        <v>0</v>
      </c>
      <c r="G14" s="26">
        <f>COUNTIF(Month_5!$G$3:$G$62,5)</f>
        <v>0</v>
      </c>
      <c r="H14" s="26">
        <f>COUNTIF(Month_6!$G$3:$G$62,5)</f>
        <v>0</v>
      </c>
      <c r="I14" s="26">
        <f>COUNTIF(Month_7!$G$3:$G$62,5)</f>
        <v>0</v>
      </c>
      <c r="J14" s="26">
        <f>COUNTIF(Month_8!$G$3:$G$62,5)</f>
        <v>0</v>
      </c>
      <c r="K14" s="26">
        <f>COUNTIF(Month_9!$G$3:$G$62,5)</f>
        <v>0</v>
      </c>
      <c r="L14" s="26">
        <f>COUNTIF(Month_10!$G$3:$G$62,5)</f>
        <v>0</v>
      </c>
      <c r="M14" s="26">
        <f>COUNTIF(Month_11!$G$3:$G$62,5)</f>
        <v>0</v>
      </c>
      <c r="N14" s="26">
        <f>COUNTIF(Month_12!$G$3:$G$62,5)</f>
        <v>0</v>
      </c>
      <c r="O14" s="24"/>
      <c r="P14" s="12"/>
      <c r="Q14" s="12"/>
      <c r="R14" s="12"/>
      <c r="S14" s="12"/>
      <c r="T14" s="12"/>
      <c r="U14" s="12"/>
      <c r="V14" s="12"/>
    </row>
    <row r="15" spans="1:22">
      <c r="A15" s="111"/>
      <c r="B15" s="136"/>
      <c r="C15" s="20" t="e">
        <f>C14/C5</f>
        <v>#DIV/0!</v>
      </c>
      <c r="D15" s="20" t="e">
        <f t="shared" ref="D15:N15" si="5">D14/D5</f>
        <v>#DIV/0!</v>
      </c>
      <c r="E15" s="20" t="e">
        <f t="shared" si="5"/>
        <v>#DIV/0!</v>
      </c>
      <c r="F15" s="20" t="e">
        <f t="shared" si="5"/>
        <v>#DIV/0!</v>
      </c>
      <c r="G15" s="20" t="e">
        <f t="shared" si="5"/>
        <v>#DIV/0!</v>
      </c>
      <c r="H15" s="20" t="e">
        <f t="shared" si="5"/>
        <v>#DIV/0!</v>
      </c>
      <c r="I15" s="20" t="e">
        <f t="shared" si="5"/>
        <v>#DIV/0!</v>
      </c>
      <c r="J15" s="20" t="e">
        <f t="shared" si="5"/>
        <v>#DIV/0!</v>
      </c>
      <c r="K15" s="20" t="e">
        <f t="shared" si="5"/>
        <v>#DIV/0!</v>
      </c>
      <c r="L15" s="20" t="e">
        <f t="shared" si="5"/>
        <v>#DIV/0!</v>
      </c>
      <c r="M15" s="20" t="e">
        <f t="shared" si="5"/>
        <v>#DIV/0!</v>
      </c>
      <c r="N15" s="20" t="e">
        <f t="shared" si="5"/>
        <v>#DIV/0!</v>
      </c>
      <c r="O15" s="24"/>
      <c r="P15" s="12"/>
      <c r="Q15" s="12"/>
      <c r="R15" s="12"/>
      <c r="S15" s="12"/>
      <c r="T15" s="12"/>
      <c r="U15" s="12"/>
      <c r="V15" s="12"/>
    </row>
    <row r="16" spans="1:22">
      <c r="A16" s="111"/>
      <c r="B16" s="136" t="s">
        <v>77</v>
      </c>
      <c r="C16" s="26">
        <f>COUNTIF(Month_1!$G$3:$G$62,6)</f>
        <v>0</v>
      </c>
      <c r="D16" s="26">
        <f>COUNTIF(Month_2!$G$3:$G$62,6)</f>
        <v>0</v>
      </c>
      <c r="E16" s="26">
        <f>COUNTIF(Month_3!$G$3:$G$62,6)</f>
        <v>0</v>
      </c>
      <c r="F16" s="26">
        <f>COUNTIF(Month_4!$G$3:$G$62,6)</f>
        <v>0</v>
      </c>
      <c r="G16" s="26">
        <f>COUNTIF(Month_5!$G$3:$G$62,6)</f>
        <v>0</v>
      </c>
      <c r="H16" s="26">
        <f>COUNTIF(Month_6!$G$3:$G$62,6)</f>
        <v>0</v>
      </c>
      <c r="I16" s="26">
        <f>COUNTIF(Month_7!$G$3:$G$62,6)</f>
        <v>0</v>
      </c>
      <c r="J16" s="26">
        <f>COUNTIF(Month_8!$G$3:$G$62,6)</f>
        <v>0</v>
      </c>
      <c r="K16" s="26">
        <f>COUNTIF(Month_9!$G$3:$G$62,6)</f>
        <v>0</v>
      </c>
      <c r="L16" s="26">
        <f>COUNTIF(Month_10!$G$3:$G$62,6)</f>
        <v>0</v>
      </c>
      <c r="M16" s="26">
        <f>COUNTIF(Month_11!$G$3:$G$62,6)</f>
        <v>0</v>
      </c>
      <c r="N16" s="26">
        <f>COUNTIF(Month_12!$G$3:$G$62,6)</f>
        <v>0</v>
      </c>
      <c r="O16" s="24"/>
      <c r="P16" s="12"/>
      <c r="Q16" s="12"/>
      <c r="R16" s="12"/>
      <c r="S16" s="12"/>
      <c r="T16" s="12"/>
      <c r="U16" s="12"/>
      <c r="V16" s="12"/>
    </row>
    <row r="17" spans="1:22">
      <c r="A17" s="111"/>
      <c r="B17" s="136"/>
      <c r="C17" s="20" t="e">
        <f>C16/C5</f>
        <v>#DIV/0!</v>
      </c>
      <c r="D17" s="20" t="e">
        <f t="shared" ref="D17:N17" si="6">D16/D5</f>
        <v>#DIV/0!</v>
      </c>
      <c r="E17" s="20" t="e">
        <f t="shared" si="6"/>
        <v>#DIV/0!</v>
      </c>
      <c r="F17" s="20" t="e">
        <f t="shared" si="6"/>
        <v>#DIV/0!</v>
      </c>
      <c r="G17" s="20" t="e">
        <f t="shared" si="6"/>
        <v>#DIV/0!</v>
      </c>
      <c r="H17" s="20" t="e">
        <f t="shared" si="6"/>
        <v>#DIV/0!</v>
      </c>
      <c r="I17" s="20" t="e">
        <f t="shared" si="6"/>
        <v>#DIV/0!</v>
      </c>
      <c r="J17" s="20" t="e">
        <f t="shared" si="6"/>
        <v>#DIV/0!</v>
      </c>
      <c r="K17" s="20" t="e">
        <f t="shared" si="6"/>
        <v>#DIV/0!</v>
      </c>
      <c r="L17" s="20" t="e">
        <f t="shared" si="6"/>
        <v>#DIV/0!</v>
      </c>
      <c r="M17" s="20" t="e">
        <f t="shared" si="6"/>
        <v>#DIV/0!</v>
      </c>
      <c r="N17" s="20" t="e">
        <f t="shared" si="6"/>
        <v>#DIV/0!</v>
      </c>
      <c r="O17" s="24"/>
      <c r="P17" s="12"/>
      <c r="Q17" s="12"/>
      <c r="R17" s="12"/>
      <c r="S17" s="12"/>
      <c r="T17" s="12"/>
      <c r="U17" s="12"/>
      <c r="V17" s="12"/>
    </row>
    <row r="18" spans="1:22">
      <c r="A18" s="111"/>
      <c r="B18" s="100" t="s">
        <v>78</v>
      </c>
      <c r="C18" s="2">
        <f>COUNTIF(Month_1!$G$3:$G$62,7)</f>
        <v>0</v>
      </c>
      <c r="D18" s="2">
        <f>COUNTIF(Month_2!$G$3:$G$62,7)</f>
        <v>0</v>
      </c>
      <c r="E18" s="2">
        <f>COUNTIF(Month_3!$G$3:$G$62,7)</f>
        <v>0</v>
      </c>
      <c r="F18" s="2">
        <f>COUNTIF(Month_4!$G$3:$G$62,7)</f>
        <v>0</v>
      </c>
      <c r="G18" s="2">
        <f>COUNTIF(Month_5!$G$3:$G$62,7)</f>
        <v>0</v>
      </c>
      <c r="H18" s="2">
        <f>COUNTIF(Month_6!$G$3:$G$62,7)</f>
        <v>0</v>
      </c>
      <c r="I18" s="2">
        <f>COUNTIF(Month_7!$G$3:$G$62,7)</f>
        <v>0</v>
      </c>
      <c r="J18" s="2">
        <f>COUNTIF(Month_8!$G$3:$G$62,7)</f>
        <v>0</v>
      </c>
      <c r="K18" s="2">
        <f>COUNTIF(Month_9!$G$3:$G$62,7)</f>
        <v>0</v>
      </c>
      <c r="L18" s="2">
        <f>COUNTIF(Month_10!$G$3:$G$62,7)</f>
        <v>0</v>
      </c>
      <c r="M18" s="2">
        <f>COUNTIF(Month_11!$G$3:$G$62,7)</f>
        <v>0</v>
      </c>
      <c r="N18" s="2">
        <f>COUNTIF(Month_12!$G$3:$G$62,7)</f>
        <v>0</v>
      </c>
      <c r="O18" s="24"/>
      <c r="P18" s="12"/>
      <c r="Q18" s="12"/>
      <c r="R18" s="12"/>
      <c r="S18" s="12"/>
      <c r="T18" s="12"/>
      <c r="U18" s="12"/>
      <c r="V18" s="12"/>
    </row>
    <row r="19" spans="1:22">
      <c r="A19" s="112"/>
      <c r="B19" s="101"/>
      <c r="C19" s="20" t="e">
        <f>C18/C5</f>
        <v>#DIV/0!</v>
      </c>
      <c r="D19" s="20" t="e">
        <f t="shared" ref="D19:N19" si="7">D18/D5</f>
        <v>#DIV/0!</v>
      </c>
      <c r="E19" s="20" t="e">
        <f t="shared" si="7"/>
        <v>#DIV/0!</v>
      </c>
      <c r="F19" s="20" t="e">
        <f t="shared" si="7"/>
        <v>#DIV/0!</v>
      </c>
      <c r="G19" s="20" t="e">
        <f t="shared" si="7"/>
        <v>#DIV/0!</v>
      </c>
      <c r="H19" s="20" t="e">
        <f t="shared" si="7"/>
        <v>#DIV/0!</v>
      </c>
      <c r="I19" s="20" t="e">
        <f t="shared" si="7"/>
        <v>#DIV/0!</v>
      </c>
      <c r="J19" s="20" t="e">
        <f t="shared" si="7"/>
        <v>#DIV/0!</v>
      </c>
      <c r="K19" s="20" t="e">
        <f t="shared" si="7"/>
        <v>#DIV/0!</v>
      </c>
      <c r="L19" s="20" t="e">
        <f t="shared" si="7"/>
        <v>#DIV/0!</v>
      </c>
      <c r="M19" s="20" t="e">
        <f t="shared" si="7"/>
        <v>#DIV/0!</v>
      </c>
      <c r="N19" s="20" t="e">
        <f t="shared" si="7"/>
        <v>#DIV/0!</v>
      </c>
      <c r="O19" s="24"/>
      <c r="P19" s="12"/>
      <c r="Q19" s="12"/>
      <c r="R19" s="12"/>
      <c r="S19" s="12"/>
      <c r="T19" s="12"/>
      <c r="U19" s="12"/>
      <c r="V19" s="12"/>
    </row>
    <row r="20" spans="1:22" s="16" customFormat="1" ht="30" customHeight="1">
      <c r="B20" s="17"/>
      <c r="C20" s="18"/>
      <c r="D20" s="18"/>
      <c r="E20" s="18"/>
      <c r="F20" s="18"/>
      <c r="G20" s="18"/>
      <c r="H20" s="18"/>
      <c r="I20" s="18"/>
      <c r="J20" s="18"/>
      <c r="K20" s="18"/>
      <c r="L20" s="18"/>
      <c r="M20" s="18"/>
      <c r="N20" s="18"/>
    </row>
    <row r="21" spans="1:22" ht="30" customHeight="1">
      <c r="A21" s="16"/>
      <c r="B21" s="16"/>
      <c r="C21" s="16"/>
      <c r="D21" s="16"/>
      <c r="E21" s="16"/>
      <c r="F21" s="16"/>
      <c r="G21" s="16"/>
      <c r="H21" s="16"/>
      <c r="I21" s="16"/>
      <c r="J21" s="16"/>
      <c r="K21" s="16"/>
      <c r="L21" s="16"/>
      <c r="M21" s="16"/>
      <c r="N21" s="16"/>
      <c r="O21" s="16"/>
      <c r="P21" s="16"/>
      <c r="Q21" s="16"/>
      <c r="R21" s="16"/>
      <c r="S21" s="16"/>
      <c r="T21" s="16"/>
      <c r="U21" s="16"/>
      <c r="V21" s="16"/>
    </row>
    <row r="22" spans="1:22" ht="30" customHeight="1"/>
    <row r="23" spans="1:22" ht="30" customHeight="1"/>
    <row r="24" spans="1:22" ht="30" customHeight="1"/>
    <row r="25" spans="1:22" ht="30" customHeight="1"/>
    <row r="26" spans="1:22" ht="30" customHeight="1"/>
    <row r="27" spans="1:22" ht="30" customHeight="1"/>
    <row r="28" spans="1:22" ht="30" customHeight="1"/>
    <row r="29" spans="1:22" ht="30" customHeight="1"/>
    <row r="30" spans="1:22" ht="30" customHeight="1"/>
    <row r="31" spans="1:22" ht="30" customHeight="1">
      <c r="A31" s="107" t="s">
        <v>26</v>
      </c>
      <c r="B31" s="107"/>
      <c r="C31" s="11" t="s">
        <v>27</v>
      </c>
      <c r="D31" s="11" t="s">
        <v>28</v>
      </c>
      <c r="E31" s="11" t="s">
        <v>29</v>
      </c>
      <c r="F31" s="11" t="s">
        <v>30</v>
      </c>
      <c r="G31" s="11" t="s">
        <v>31</v>
      </c>
      <c r="H31" s="11" t="s">
        <v>32</v>
      </c>
      <c r="I31" s="11" t="s">
        <v>33</v>
      </c>
      <c r="J31" s="11" t="s">
        <v>34</v>
      </c>
      <c r="K31" s="11" t="s">
        <v>35</v>
      </c>
      <c r="L31" s="11" t="s">
        <v>36</v>
      </c>
      <c r="M31" s="11" t="s">
        <v>37</v>
      </c>
      <c r="N31" s="11" t="s">
        <v>38</v>
      </c>
      <c r="P31" s="12"/>
      <c r="Q31" s="23"/>
      <c r="R31" s="23"/>
      <c r="S31" s="23"/>
      <c r="T31" s="23"/>
      <c r="U31" s="23"/>
      <c r="V31" s="23"/>
    </row>
    <row r="32" spans="1:22" ht="30" customHeight="1">
      <c r="A32" s="107"/>
      <c r="B32" s="107"/>
      <c r="C32" s="13" t="str">
        <f>IF(Instructions!C5="",C31,Instructions!C5)</f>
        <v>Month_1</v>
      </c>
      <c r="D32" s="13" t="str">
        <f t="shared" ref="D32:N32" si="8">IF(C32=C31,D31,IF(MONTH(C32)=12,DATE(YEAR(C32)+1,1,1),DATE(YEAR(C32),MONTH(C32)+1,1)))</f>
        <v>Month_2</v>
      </c>
      <c r="E32" s="13" t="str">
        <f t="shared" si="8"/>
        <v>Month_3</v>
      </c>
      <c r="F32" s="13" t="str">
        <f t="shared" si="8"/>
        <v>Month_4</v>
      </c>
      <c r="G32" s="13" t="str">
        <f t="shared" si="8"/>
        <v>Month_5</v>
      </c>
      <c r="H32" s="13" t="str">
        <f t="shared" si="8"/>
        <v>Month_6</v>
      </c>
      <c r="I32" s="13" t="str">
        <f t="shared" si="8"/>
        <v>Month_7</v>
      </c>
      <c r="J32" s="13" t="str">
        <f t="shared" si="8"/>
        <v>Month_8</v>
      </c>
      <c r="K32" s="13" t="str">
        <f t="shared" si="8"/>
        <v>Month_9</v>
      </c>
      <c r="L32" s="13" t="str">
        <f t="shared" si="8"/>
        <v>Month_10</v>
      </c>
      <c r="M32" s="13" t="str">
        <f t="shared" si="8"/>
        <v>Month_11</v>
      </c>
      <c r="N32" s="13" t="str">
        <f t="shared" si="8"/>
        <v>Month_12</v>
      </c>
      <c r="P32" s="14"/>
      <c r="Q32" s="14"/>
      <c r="R32" s="14"/>
      <c r="S32" s="14"/>
      <c r="T32" s="14"/>
      <c r="U32" s="14"/>
      <c r="V32" s="14"/>
    </row>
    <row r="33" spans="1:22">
      <c r="A33" s="113" t="s">
        <v>40</v>
      </c>
      <c r="B33" s="114"/>
      <c r="C33" s="21">
        <f>Month_1!$E$63</f>
        <v>0</v>
      </c>
      <c r="D33" s="21">
        <f>Month_2!$E$63</f>
        <v>0</v>
      </c>
      <c r="E33" s="21">
        <f>Month_3!$E$63</f>
        <v>0</v>
      </c>
      <c r="F33" s="21">
        <f>Month_4!$E$63</f>
        <v>0</v>
      </c>
      <c r="G33" s="21">
        <f>Month_5!$E$63</f>
        <v>0</v>
      </c>
      <c r="H33" s="21">
        <f>Month_6!$E$63</f>
        <v>0</v>
      </c>
      <c r="I33" s="21">
        <f>Month_7!$E$63</f>
        <v>0</v>
      </c>
      <c r="J33" s="21">
        <f>Month_8!$E$63</f>
        <v>0</v>
      </c>
      <c r="K33" s="21">
        <f>Month_9!$E$63</f>
        <v>0</v>
      </c>
      <c r="L33" s="21">
        <f>Month_10!$E$63</f>
        <v>0</v>
      </c>
      <c r="M33" s="21">
        <f>Month_11!$E$63</f>
        <v>0</v>
      </c>
      <c r="N33" s="21">
        <f>Month_12!$E$63</f>
        <v>0</v>
      </c>
      <c r="O33" s="24"/>
      <c r="P33" s="12"/>
      <c r="Q33" s="12"/>
      <c r="R33" s="12"/>
      <c r="S33" s="12"/>
      <c r="T33" s="12"/>
      <c r="U33" s="12"/>
      <c r="V33" s="12"/>
    </row>
    <row r="34" spans="1:22" ht="15" customHeight="1">
      <c r="A34" s="110" t="s">
        <v>79</v>
      </c>
      <c r="B34" s="137" t="str">
        <f>IF(Instructions!C7="","",Instructions!C7)</f>
        <v/>
      </c>
      <c r="C34" s="3">
        <f>COUNTIF(Month_1!$I$3:$I$62,1)</f>
        <v>0</v>
      </c>
      <c r="D34" s="3">
        <f>COUNTIF(Month_2!$I$3:$I$62,1)</f>
        <v>0</v>
      </c>
      <c r="E34" s="3">
        <f>COUNTIF(Month_3!$I$3:$I$62,1)</f>
        <v>0</v>
      </c>
      <c r="F34" s="3">
        <f>COUNTIF(Month_4!$I$3:$I$62,1)</f>
        <v>0</v>
      </c>
      <c r="G34" s="3">
        <f>COUNTIF(Month_5!$I$3:$I$62,1)</f>
        <v>0</v>
      </c>
      <c r="H34" s="3">
        <f>COUNTIF(Month_6!$I$3:$I$62,1)</f>
        <v>0</v>
      </c>
      <c r="I34" s="3">
        <f>COUNTIF(Month_7!$I$3:$I$62,1)</f>
        <v>0</v>
      </c>
      <c r="J34" s="3">
        <f>COUNTIF(Month_8!$I$3:$I$62,1)</f>
        <v>0</v>
      </c>
      <c r="K34" s="3">
        <f>COUNTIF(Month_9!$I$3:$I$62,1)</f>
        <v>0</v>
      </c>
      <c r="L34" s="3">
        <f>COUNTIF(Month_10!$I$3:$I$62,1)</f>
        <v>0</v>
      </c>
      <c r="M34" s="3">
        <f>COUNTIF(Month_11!$I$3:$I$62,1)</f>
        <v>0</v>
      </c>
      <c r="N34" s="3">
        <f>COUNTIF(Month_12!$I$3:$I$62,1)</f>
        <v>0</v>
      </c>
    </row>
    <row r="35" spans="1:22">
      <c r="A35" s="111"/>
      <c r="B35" s="138"/>
      <c r="C35" s="20" t="e">
        <f>C34/C33</f>
        <v>#DIV/0!</v>
      </c>
      <c r="D35" s="20" t="e">
        <f t="shared" ref="D35:N35" si="9">D34/D33</f>
        <v>#DIV/0!</v>
      </c>
      <c r="E35" s="20" t="e">
        <f t="shared" si="9"/>
        <v>#DIV/0!</v>
      </c>
      <c r="F35" s="20" t="e">
        <f t="shared" si="9"/>
        <v>#DIV/0!</v>
      </c>
      <c r="G35" s="20" t="e">
        <f t="shared" si="9"/>
        <v>#DIV/0!</v>
      </c>
      <c r="H35" s="20" t="e">
        <f t="shared" si="9"/>
        <v>#DIV/0!</v>
      </c>
      <c r="I35" s="20" t="e">
        <f t="shared" si="9"/>
        <v>#DIV/0!</v>
      </c>
      <c r="J35" s="20" t="e">
        <f t="shared" si="9"/>
        <v>#DIV/0!</v>
      </c>
      <c r="K35" s="20" t="e">
        <f t="shared" si="9"/>
        <v>#DIV/0!</v>
      </c>
      <c r="L35" s="20" t="e">
        <f t="shared" si="9"/>
        <v>#DIV/0!</v>
      </c>
      <c r="M35" s="20" t="e">
        <f t="shared" si="9"/>
        <v>#DIV/0!</v>
      </c>
      <c r="N35" s="20" t="e">
        <f t="shared" si="9"/>
        <v>#DIV/0!</v>
      </c>
    </row>
    <row r="36" spans="1:22">
      <c r="A36" s="111"/>
      <c r="B36" s="137" t="str">
        <f>IF(Instructions!C7="","",Sheet1!C2)</f>
        <v/>
      </c>
      <c r="C36" s="3">
        <f>COUNTIF(Month_1!$I$3:$I$62,2)</f>
        <v>0</v>
      </c>
      <c r="D36" s="3">
        <f>COUNTIF(Month_2!$I$3:$I$62,2)</f>
        <v>0</v>
      </c>
      <c r="E36" s="3">
        <f>COUNTIF(Month_3!$I$3:$I$62,2)</f>
        <v>0</v>
      </c>
      <c r="F36" s="3">
        <f>COUNTIF(Month_4!$I$3:$I$62,2)</f>
        <v>0</v>
      </c>
      <c r="G36" s="3">
        <f>COUNTIF(Month_5!$I$3:$I$62,2)</f>
        <v>0</v>
      </c>
      <c r="H36" s="3">
        <f>COUNTIF(Month_6!$I$3:$I$62,2)</f>
        <v>0</v>
      </c>
      <c r="I36" s="3">
        <f>COUNTIF(Month_7!$I$3:$I$62,2)</f>
        <v>0</v>
      </c>
      <c r="J36" s="3">
        <f>COUNTIF(Month_8!$I$3:$I$62,2)</f>
        <v>0</v>
      </c>
      <c r="K36" s="3">
        <f>COUNTIF(Month_9!$I$3:$I$62,2)</f>
        <v>0</v>
      </c>
      <c r="L36" s="3">
        <f>COUNTIF(Month_10!$I$3:$I$62,2)</f>
        <v>0</v>
      </c>
      <c r="M36" s="3">
        <f>COUNTIF(Month_11!$I$3:$I$62,2)</f>
        <v>0</v>
      </c>
      <c r="N36" s="3">
        <f>COUNTIF(Month_12!$I$3:$I$62,2)</f>
        <v>0</v>
      </c>
    </row>
    <row r="37" spans="1:22">
      <c r="A37" s="111"/>
      <c r="B37" s="138"/>
      <c r="C37" s="20" t="e">
        <f>C36/C33</f>
        <v>#DIV/0!</v>
      </c>
      <c r="D37" s="20" t="e">
        <f t="shared" ref="D37:N37" si="10">D36/D33</f>
        <v>#DIV/0!</v>
      </c>
      <c r="E37" s="20" t="e">
        <f t="shared" si="10"/>
        <v>#DIV/0!</v>
      </c>
      <c r="F37" s="20" t="e">
        <f t="shared" si="10"/>
        <v>#DIV/0!</v>
      </c>
      <c r="G37" s="20" t="e">
        <f t="shared" si="10"/>
        <v>#DIV/0!</v>
      </c>
      <c r="H37" s="20" t="e">
        <f t="shared" si="10"/>
        <v>#DIV/0!</v>
      </c>
      <c r="I37" s="20" t="e">
        <f t="shared" si="10"/>
        <v>#DIV/0!</v>
      </c>
      <c r="J37" s="20" t="e">
        <f t="shared" si="10"/>
        <v>#DIV/0!</v>
      </c>
      <c r="K37" s="20" t="e">
        <f t="shared" si="10"/>
        <v>#DIV/0!</v>
      </c>
      <c r="L37" s="20" t="e">
        <f t="shared" si="10"/>
        <v>#DIV/0!</v>
      </c>
      <c r="M37" s="20" t="e">
        <f t="shared" si="10"/>
        <v>#DIV/0!</v>
      </c>
      <c r="N37" s="20" t="e">
        <f t="shared" si="10"/>
        <v>#DIV/0!</v>
      </c>
    </row>
    <row r="38" spans="1:22">
      <c r="A38" s="111"/>
      <c r="B38" s="137" t="str">
        <f>IF(Instructions!C7="","",IF(Sheet1!C3="","N/A",Sheet1!C3))</f>
        <v/>
      </c>
      <c r="C38" s="2">
        <f>COUNTIF(Month_1!$I$3:$I$62,3)</f>
        <v>0</v>
      </c>
      <c r="D38" s="2">
        <f>COUNTIF(Month_2!$I$3:$I$62,3)</f>
        <v>0</v>
      </c>
      <c r="E38" s="2">
        <f>COUNTIF(Month_3!$I$3:$I$62,3)</f>
        <v>0</v>
      </c>
      <c r="F38" s="2">
        <f>COUNTIF(Month_4!$I$3:$I$62,3)</f>
        <v>0</v>
      </c>
      <c r="G38" s="2">
        <f>COUNTIF(Month_5!$I$3:$I$62,3)</f>
        <v>0</v>
      </c>
      <c r="H38" s="2">
        <f>COUNTIF(Month_6!$I$3:$I$62,3)</f>
        <v>0</v>
      </c>
      <c r="I38" s="2">
        <f>COUNTIF(Month_7!$I$3:$I$62,3)</f>
        <v>0</v>
      </c>
      <c r="J38" s="2">
        <f>COUNTIF(Month_8!$I$3:$I$62,3)</f>
        <v>0</v>
      </c>
      <c r="K38" s="2">
        <f>COUNTIF(Month_9!$I$3:$I$62,3)</f>
        <v>0</v>
      </c>
      <c r="L38" s="2">
        <f>COUNTIF(Month_10!$I$3:$I$62,3)</f>
        <v>0</v>
      </c>
      <c r="M38" s="2">
        <f>COUNTIF(Month_11!$I$3:$I$62,3)</f>
        <v>0</v>
      </c>
      <c r="N38" s="2">
        <f>COUNTIF(Month_12!$I$3:$I$62,3)</f>
        <v>0</v>
      </c>
    </row>
    <row r="39" spans="1:22">
      <c r="A39" s="112"/>
      <c r="B39" s="138"/>
      <c r="C39" s="20" t="e">
        <f>C38/C33</f>
        <v>#DIV/0!</v>
      </c>
      <c r="D39" s="20" t="e">
        <f t="shared" ref="D39:N39" si="11">D38/D33</f>
        <v>#DIV/0!</v>
      </c>
      <c r="E39" s="20" t="e">
        <f t="shared" si="11"/>
        <v>#DIV/0!</v>
      </c>
      <c r="F39" s="20" t="e">
        <f t="shared" si="11"/>
        <v>#DIV/0!</v>
      </c>
      <c r="G39" s="20" t="e">
        <f t="shared" si="11"/>
        <v>#DIV/0!</v>
      </c>
      <c r="H39" s="20" t="e">
        <f t="shared" si="11"/>
        <v>#DIV/0!</v>
      </c>
      <c r="I39" s="20" t="e">
        <f t="shared" si="11"/>
        <v>#DIV/0!</v>
      </c>
      <c r="J39" s="20" t="e">
        <f t="shared" si="11"/>
        <v>#DIV/0!</v>
      </c>
      <c r="K39" s="20" t="e">
        <f t="shared" si="11"/>
        <v>#DIV/0!</v>
      </c>
      <c r="L39" s="20" t="e">
        <f t="shared" si="11"/>
        <v>#DIV/0!</v>
      </c>
      <c r="M39" s="20" t="e">
        <f t="shared" si="11"/>
        <v>#DIV/0!</v>
      </c>
      <c r="N39" s="20" t="e">
        <f t="shared" si="11"/>
        <v>#DIV/0!</v>
      </c>
    </row>
    <row r="50" spans="1:32" s="16" customFormat="1" ht="30" customHeight="1"/>
    <row r="51" spans="1:32" ht="30" customHeight="1"/>
    <row r="52" spans="1:32" ht="30" customHeight="1"/>
    <row r="53" spans="1:32" ht="30" customHeight="1"/>
    <row r="54" spans="1:32" ht="30" customHeight="1"/>
    <row r="55" spans="1:32" ht="30" customHeight="1"/>
    <row r="56" spans="1:32" ht="30" customHeight="1">
      <c r="S56" s="25"/>
      <c r="T56" s="25"/>
      <c r="U56" s="25"/>
      <c r="V56" s="25"/>
      <c r="W56" s="25"/>
      <c r="X56" s="25"/>
      <c r="Y56" s="25"/>
      <c r="Z56" s="25"/>
      <c r="AA56" s="25"/>
      <c r="AB56" s="25"/>
      <c r="AC56" s="25"/>
      <c r="AD56" s="25"/>
      <c r="AE56" s="25"/>
      <c r="AF56" s="25"/>
    </row>
    <row r="57" spans="1:32" ht="30" customHeight="1">
      <c r="A57" s="107" t="s">
        <v>26</v>
      </c>
      <c r="B57" s="107"/>
      <c r="C57" s="11" t="s">
        <v>27</v>
      </c>
      <c r="D57" s="11" t="s">
        <v>28</v>
      </c>
      <c r="E57" s="11" t="s">
        <v>29</v>
      </c>
      <c r="F57" s="11" t="s">
        <v>30</v>
      </c>
      <c r="G57" s="11" t="s">
        <v>31</v>
      </c>
      <c r="H57" s="11" t="s">
        <v>32</v>
      </c>
      <c r="I57" s="11" t="s">
        <v>33</v>
      </c>
      <c r="J57" s="11" t="s">
        <v>34</v>
      </c>
      <c r="K57" s="11" t="s">
        <v>35</v>
      </c>
      <c r="L57" s="11" t="s">
        <v>36</v>
      </c>
      <c r="M57" s="11" t="s">
        <v>37</v>
      </c>
      <c r="N57" s="11" t="s">
        <v>38</v>
      </c>
      <c r="S57" s="25"/>
      <c r="T57" s="25"/>
      <c r="U57" s="25"/>
      <c r="V57" s="25"/>
      <c r="W57" s="25"/>
      <c r="X57" s="25"/>
      <c r="Y57" s="25"/>
      <c r="Z57" s="25"/>
      <c r="AA57" s="25"/>
      <c r="AB57" s="25"/>
      <c r="AC57" s="25"/>
      <c r="AD57" s="25"/>
      <c r="AE57" s="25"/>
      <c r="AF57" s="25"/>
    </row>
    <row r="58" spans="1:32" ht="30" customHeight="1">
      <c r="A58" s="107"/>
      <c r="B58" s="107"/>
      <c r="C58" s="13" t="str">
        <f>IF(Instructions!C5="",C57,Instructions!C5)</f>
        <v>Month_1</v>
      </c>
      <c r="D58" s="13" t="str">
        <f t="shared" ref="D58:N58" si="12">IF(C58=C57,D57,IF(MONTH(C58)=12,DATE(YEAR(C58)+1,1,1),DATE(YEAR(C58),MONTH(C58)+1,1)))</f>
        <v>Month_2</v>
      </c>
      <c r="E58" s="13" t="str">
        <f t="shared" si="12"/>
        <v>Month_3</v>
      </c>
      <c r="F58" s="13" t="str">
        <f t="shared" si="12"/>
        <v>Month_4</v>
      </c>
      <c r="G58" s="13" t="str">
        <f t="shared" si="12"/>
        <v>Month_5</v>
      </c>
      <c r="H58" s="13" t="str">
        <f t="shared" si="12"/>
        <v>Month_6</v>
      </c>
      <c r="I58" s="13" t="str">
        <f t="shared" si="12"/>
        <v>Month_7</v>
      </c>
      <c r="J58" s="13" t="str">
        <f t="shared" si="12"/>
        <v>Month_8</v>
      </c>
      <c r="K58" s="13" t="str">
        <f t="shared" si="12"/>
        <v>Month_9</v>
      </c>
      <c r="L58" s="13" t="str">
        <f t="shared" si="12"/>
        <v>Month_10</v>
      </c>
      <c r="M58" s="13" t="str">
        <f t="shared" si="12"/>
        <v>Month_11</v>
      </c>
      <c r="N58" s="13" t="str">
        <f t="shared" si="12"/>
        <v>Month_12</v>
      </c>
      <c r="S58" s="25"/>
      <c r="T58" s="25"/>
      <c r="U58" s="25"/>
      <c r="V58" s="25"/>
      <c r="W58" s="25"/>
      <c r="X58" s="25"/>
      <c r="Y58" s="25"/>
      <c r="Z58" s="25"/>
      <c r="AA58" s="25"/>
      <c r="AB58" s="25"/>
      <c r="AC58" s="25"/>
      <c r="AD58" s="25"/>
      <c r="AE58" s="25"/>
      <c r="AF58" s="25"/>
    </row>
    <row r="59" spans="1:32">
      <c r="A59" s="113" t="s">
        <v>40</v>
      </c>
      <c r="B59" s="114"/>
      <c r="C59" s="21">
        <f>Month_1!$E$63</f>
        <v>0</v>
      </c>
      <c r="D59" s="21">
        <f>Month_2!$E$63</f>
        <v>0</v>
      </c>
      <c r="E59" s="21">
        <f>Month_3!$E$63</f>
        <v>0</v>
      </c>
      <c r="F59" s="21">
        <f>Month_4!$E$63</f>
        <v>0</v>
      </c>
      <c r="G59" s="21">
        <f>Month_5!$E$63</f>
        <v>0</v>
      </c>
      <c r="H59" s="21">
        <f>Month_6!$E$63</f>
        <v>0</v>
      </c>
      <c r="I59" s="21">
        <f>Month_7!$E$63</f>
        <v>0</v>
      </c>
      <c r="J59" s="21">
        <f>Month_8!$E$63</f>
        <v>0</v>
      </c>
      <c r="K59" s="21">
        <f>Month_9!$E$63</f>
        <v>0</v>
      </c>
      <c r="L59" s="21">
        <f>Month_10!$E$63</f>
        <v>0</v>
      </c>
      <c r="M59" s="21">
        <f>Month_11!$E$63</f>
        <v>0</v>
      </c>
      <c r="N59" s="21">
        <f>Month_12!$E$63</f>
        <v>0</v>
      </c>
    </row>
    <row r="60" spans="1:32" ht="15" customHeight="1">
      <c r="A60" s="140" t="s">
        <v>80</v>
      </c>
      <c r="B60" s="100" t="s">
        <v>81</v>
      </c>
      <c r="C60" s="2">
        <f>COUNTIF(Month_1!$J$3:$J$62,1)</f>
        <v>0</v>
      </c>
      <c r="D60" s="2">
        <f>COUNTIF(Month_2!$J$3:$J$62,1)</f>
        <v>0</v>
      </c>
      <c r="E60" s="2">
        <f>COUNTIF(Month_3!$J$3:$J$62,1)</f>
        <v>0</v>
      </c>
      <c r="F60" s="2">
        <f>COUNTIF(Month_4!$J$3:$J$62,1)</f>
        <v>0</v>
      </c>
      <c r="G60" s="2">
        <f>COUNTIF(Month_5!$J$3:$J$62,1)</f>
        <v>0</v>
      </c>
      <c r="H60" s="2">
        <f>COUNTIF(Month_6!$J$3:$J$62,1)</f>
        <v>0</v>
      </c>
      <c r="I60" s="2">
        <f>COUNTIF(Month_7!$J$3:$J$62,1)</f>
        <v>0</v>
      </c>
      <c r="J60" s="2">
        <f>COUNTIF(Month_8!$J$3:$J$62,1)</f>
        <v>0</v>
      </c>
      <c r="K60" s="2">
        <f>COUNTIF(Month_9!$J$3:$J$62,1)</f>
        <v>0</v>
      </c>
      <c r="L60" s="2">
        <f>COUNTIF(Month_10!$J$3:$J$62,1)</f>
        <v>0</v>
      </c>
      <c r="M60" s="2">
        <f>COUNTIF(Month_11!$J$3:$J$62,1)</f>
        <v>0</v>
      </c>
      <c r="N60" s="2">
        <f>COUNTIF(Month_12!$J$3:$J$62,1)</f>
        <v>0</v>
      </c>
    </row>
    <row r="61" spans="1:32">
      <c r="A61" s="140"/>
      <c r="B61" s="101"/>
      <c r="C61" s="19" t="e">
        <f>C60/C59</f>
        <v>#DIV/0!</v>
      </c>
      <c r="D61" s="19" t="e">
        <f t="shared" ref="D61:N61" si="13">D60/D59</f>
        <v>#DIV/0!</v>
      </c>
      <c r="E61" s="19" t="e">
        <f t="shared" si="13"/>
        <v>#DIV/0!</v>
      </c>
      <c r="F61" s="19" t="e">
        <f t="shared" si="13"/>
        <v>#DIV/0!</v>
      </c>
      <c r="G61" s="19" t="e">
        <f t="shared" si="13"/>
        <v>#DIV/0!</v>
      </c>
      <c r="H61" s="19" t="e">
        <f t="shared" si="13"/>
        <v>#DIV/0!</v>
      </c>
      <c r="I61" s="19" t="e">
        <f t="shared" si="13"/>
        <v>#DIV/0!</v>
      </c>
      <c r="J61" s="19" t="e">
        <f t="shared" si="13"/>
        <v>#DIV/0!</v>
      </c>
      <c r="K61" s="19" t="e">
        <f t="shared" si="13"/>
        <v>#DIV/0!</v>
      </c>
      <c r="L61" s="19" t="e">
        <f t="shared" si="13"/>
        <v>#DIV/0!</v>
      </c>
      <c r="M61" s="19" t="e">
        <f t="shared" si="13"/>
        <v>#DIV/0!</v>
      </c>
      <c r="N61" s="19" t="e">
        <f t="shared" si="13"/>
        <v>#DIV/0!</v>
      </c>
    </row>
    <row r="62" spans="1:32">
      <c r="A62" s="140"/>
      <c r="B62" s="100" t="s">
        <v>82</v>
      </c>
      <c r="C62" s="2">
        <f>COUNTIF(Month_1!$J$3:$J$62,2)</f>
        <v>0</v>
      </c>
      <c r="D62" s="2">
        <f>COUNTIF(Month_2!$J$3:$J$62,2)</f>
        <v>0</v>
      </c>
      <c r="E62" s="2">
        <f>COUNTIF(Month_3!$J$3:$J$62,2)</f>
        <v>0</v>
      </c>
      <c r="F62" s="2">
        <f>COUNTIF(Month_4!$J$3:$J$62,2)</f>
        <v>0</v>
      </c>
      <c r="G62" s="2">
        <f>COUNTIF(Month_5!$J$3:$J$62,2)</f>
        <v>0</v>
      </c>
      <c r="H62" s="2">
        <f>COUNTIF(Month_6!$J$3:$J$62,2)</f>
        <v>0</v>
      </c>
      <c r="I62" s="2">
        <f>COUNTIF(Month_7!$J$3:$J$62,2)</f>
        <v>0</v>
      </c>
      <c r="J62" s="2">
        <f>COUNTIF(Month_8!$J$3:$J$62,2)</f>
        <v>0</v>
      </c>
      <c r="K62" s="2">
        <f>COUNTIF(Month_9!$J$3:$J$62,2)</f>
        <v>0</v>
      </c>
      <c r="L62" s="2">
        <f>COUNTIF(Month_10!$J$3:$J$62,2)</f>
        <v>0</v>
      </c>
      <c r="M62" s="2">
        <f>COUNTIF(Month_11!$J$3:$J$62,2)</f>
        <v>0</v>
      </c>
      <c r="N62" s="2">
        <f>COUNTIF(Month_12!$J$3:$J$62,2)</f>
        <v>0</v>
      </c>
    </row>
    <row r="63" spans="1:32">
      <c r="A63" s="140"/>
      <c r="B63" s="101"/>
      <c r="C63" s="20" t="e">
        <f>C62/C59</f>
        <v>#DIV/0!</v>
      </c>
      <c r="D63" s="20" t="e">
        <f t="shared" ref="D63:N63" si="14">D62/D59</f>
        <v>#DIV/0!</v>
      </c>
      <c r="E63" s="20" t="e">
        <f t="shared" si="14"/>
        <v>#DIV/0!</v>
      </c>
      <c r="F63" s="20" t="e">
        <f t="shared" si="14"/>
        <v>#DIV/0!</v>
      </c>
      <c r="G63" s="20" t="e">
        <f t="shared" si="14"/>
        <v>#DIV/0!</v>
      </c>
      <c r="H63" s="20" t="e">
        <f t="shared" si="14"/>
        <v>#DIV/0!</v>
      </c>
      <c r="I63" s="20" t="e">
        <f t="shared" si="14"/>
        <v>#DIV/0!</v>
      </c>
      <c r="J63" s="20" t="e">
        <f t="shared" si="14"/>
        <v>#DIV/0!</v>
      </c>
      <c r="K63" s="20" t="e">
        <f t="shared" si="14"/>
        <v>#DIV/0!</v>
      </c>
      <c r="L63" s="20" t="e">
        <f t="shared" si="14"/>
        <v>#DIV/0!</v>
      </c>
      <c r="M63" s="20" t="e">
        <f t="shared" si="14"/>
        <v>#DIV/0!</v>
      </c>
      <c r="N63" s="20" t="e">
        <f t="shared" si="14"/>
        <v>#DIV/0!</v>
      </c>
    </row>
    <row r="64" spans="1:32">
      <c r="A64" s="140"/>
      <c r="B64" s="139" t="s">
        <v>83</v>
      </c>
      <c r="C64" s="2">
        <f>COUNTIF(Month_1!$J$3:$J$62,3)</f>
        <v>0</v>
      </c>
      <c r="D64" s="2">
        <f>COUNTIF(Month_2!$J$3:$J$62,3)</f>
        <v>0</v>
      </c>
      <c r="E64" s="2">
        <f>COUNTIF(Month_3!$J$3:$J$62,3)</f>
        <v>0</v>
      </c>
      <c r="F64" s="2">
        <f>COUNTIF(Month_4!$J$3:$J$62,3)</f>
        <v>0</v>
      </c>
      <c r="G64" s="2">
        <f>COUNTIF(Month_5!$J$3:$J$62,3)</f>
        <v>0</v>
      </c>
      <c r="H64" s="2">
        <f>COUNTIF(Month_6!$J$3:$J$62,3)</f>
        <v>0</v>
      </c>
      <c r="I64" s="2">
        <f>COUNTIF(Month_7!$J$3:$J$62,3)</f>
        <v>0</v>
      </c>
      <c r="J64" s="2">
        <f>COUNTIF(Month_8!$J$3:$J$62,3)</f>
        <v>0</v>
      </c>
      <c r="K64" s="2">
        <f>COUNTIF(Month_9!$J$3:$J$62,3)</f>
        <v>0</v>
      </c>
      <c r="L64" s="2">
        <f>COUNTIF(Month_10!$J$3:$J$62,3)</f>
        <v>0</v>
      </c>
      <c r="M64" s="2">
        <f>COUNTIF(Month_11!$J$3:$J$62,3)</f>
        <v>0</v>
      </c>
      <c r="N64" s="2">
        <f>COUNTIF(Month_12!$J$3:$J$62,3)</f>
        <v>0</v>
      </c>
    </row>
    <row r="65" spans="1:14">
      <c r="A65" s="140"/>
      <c r="B65" s="101"/>
      <c r="C65" s="20" t="e">
        <f>C64/C59</f>
        <v>#DIV/0!</v>
      </c>
      <c r="D65" s="20" t="e">
        <f t="shared" ref="D65:N65" si="15">D64/D59</f>
        <v>#DIV/0!</v>
      </c>
      <c r="E65" s="20" t="e">
        <f t="shared" si="15"/>
        <v>#DIV/0!</v>
      </c>
      <c r="F65" s="20" t="e">
        <f t="shared" si="15"/>
        <v>#DIV/0!</v>
      </c>
      <c r="G65" s="20" t="e">
        <f t="shared" si="15"/>
        <v>#DIV/0!</v>
      </c>
      <c r="H65" s="20" t="e">
        <f t="shared" si="15"/>
        <v>#DIV/0!</v>
      </c>
      <c r="I65" s="20" t="e">
        <f t="shared" si="15"/>
        <v>#DIV/0!</v>
      </c>
      <c r="J65" s="20" t="e">
        <f t="shared" si="15"/>
        <v>#DIV/0!</v>
      </c>
      <c r="K65" s="20" t="e">
        <f t="shared" si="15"/>
        <v>#DIV/0!</v>
      </c>
      <c r="L65" s="20" t="e">
        <f t="shared" si="15"/>
        <v>#DIV/0!</v>
      </c>
      <c r="M65" s="20" t="e">
        <f t="shared" si="15"/>
        <v>#DIV/0!</v>
      </c>
      <c r="N65" s="20" t="e">
        <f t="shared" si="15"/>
        <v>#DIV/0!</v>
      </c>
    </row>
    <row r="66" spans="1:14">
      <c r="A66" s="140"/>
      <c r="B66" s="136" t="s">
        <v>84</v>
      </c>
      <c r="C66" s="26">
        <f>COUNTIF(Month_1!$J$3:$J$62,4)</f>
        <v>0</v>
      </c>
      <c r="D66" s="26">
        <f>COUNTIF(Month_2!$J$3:$J$62,4)</f>
        <v>0</v>
      </c>
      <c r="E66" s="26">
        <f>COUNTIF(Month_3!$J$3:$J$62,4)</f>
        <v>0</v>
      </c>
      <c r="F66" s="26">
        <f>COUNTIF(Month_4!$J$3:$J$62,4)</f>
        <v>0</v>
      </c>
      <c r="G66" s="26">
        <f>COUNTIF(Month_5!$J$3:$J$62,4)</f>
        <v>0</v>
      </c>
      <c r="H66" s="26">
        <f>COUNTIF(Month_6!$J$3:$J$62,4)</f>
        <v>0</v>
      </c>
      <c r="I66" s="26">
        <f>COUNTIF(Month_7!$J$3:$J$62,4)</f>
        <v>0</v>
      </c>
      <c r="J66" s="26">
        <f>COUNTIF(Month_8!$J$3:$J$62,4)</f>
        <v>0</v>
      </c>
      <c r="K66" s="26">
        <f>COUNTIF(Month_9!$J$3:$J$62,4)</f>
        <v>0</v>
      </c>
      <c r="L66" s="26">
        <f>COUNTIF(Month_10!$J$3:$J$62,4)</f>
        <v>0</v>
      </c>
      <c r="M66" s="26">
        <f>COUNTIF(Month_11!$J$3:$J$62,4)</f>
        <v>0</v>
      </c>
      <c r="N66" s="26">
        <f>COUNTIF(Month_12!$J$3:$J$62,4)</f>
        <v>0</v>
      </c>
    </row>
    <row r="67" spans="1:14">
      <c r="A67" s="140"/>
      <c r="B67" s="136"/>
      <c r="C67" s="20" t="e">
        <f>C66/C59</f>
        <v>#DIV/0!</v>
      </c>
      <c r="D67" s="20" t="e">
        <f t="shared" ref="D67:N67" si="16">D66/D59</f>
        <v>#DIV/0!</v>
      </c>
      <c r="E67" s="20" t="e">
        <f t="shared" si="16"/>
        <v>#DIV/0!</v>
      </c>
      <c r="F67" s="20" t="e">
        <f t="shared" si="16"/>
        <v>#DIV/0!</v>
      </c>
      <c r="G67" s="20" t="e">
        <f t="shared" si="16"/>
        <v>#DIV/0!</v>
      </c>
      <c r="H67" s="20" t="e">
        <f t="shared" si="16"/>
        <v>#DIV/0!</v>
      </c>
      <c r="I67" s="20" t="e">
        <f t="shared" si="16"/>
        <v>#DIV/0!</v>
      </c>
      <c r="J67" s="20" t="e">
        <f t="shared" si="16"/>
        <v>#DIV/0!</v>
      </c>
      <c r="K67" s="20" t="e">
        <f t="shared" si="16"/>
        <v>#DIV/0!</v>
      </c>
      <c r="L67" s="20" t="e">
        <f t="shared" si="16"/>
        <v>#DIV/0!</v>
      </c>
      <c r="M67" s="20" t="e">
        <f t="shared" si="16"/>
        <v>#DIV/0!</v>
      </c>
      <c r="N67" s="20" t="e">
        <f t="shared" si="16"/>
        <v>#DIV/0!</v>
      </c>
    </row>
    <row r="68" spans="1:14">
      <c r="A68" s="140"/>
      <c r="B68" s="136" t="s">
        <v>85</v>
      </c>
      <c r="C68" s="26">
        <f>COUNTIF(Month_1!$J$3:$J$62,5)</f>
        <v>0</v>
      </c>
      <c r="D68" s="26">
        <f>COUNTIF(Month_2!$J$3:$J$62,5)</f>
        <v>0</v>
      </c>
      <c r="E68" s="26">
        <f>COUNTIF(Month_3!$J$3:$J$62,5)</f>
        <v>0</v>
      </c>
      <c r="F68" s="26">
        <f>COUNTIF(Month_4!$J$3:$J$62,5)</f>
        <v>0</v>
      </c>
      <c r="G68" s="26">
        <f>COUNTIF(Month_5!$J$3:$J$62,5)</f>
        <v>0</v>
      </c>
      <c r="H68" s="26">
        <f>COUNTIF(Month_6!$J$3:$J$62,5)</f>
        <v>0</v>
      </c>
      <c r="I68" s="26">
        <f>COUNTIF(Month_7!$J$3:$J$62,5)</f>
        <v>0</v>
      </c>
      <c r="J68" s="26">
        <f>COUNTIF(Month_8!$J$3:$J$62,5)</f>
        <v>0</v>
      </c>
      <c r="K68" s="26">
        <f>COUNTIF(Month_9!$J$3:$J$62,5)</f>
        <v>0</v>
      </c>
      <c r="L68" s="26">
        <f>COUNTIF(Month_10!$J$3:$J$62,5)</f>
        <v>0</v>
      </c>
      <c r="M68" s="26">
        <f>COUNTIF(Month_11!$J$3:$J$62,5)</f>
        <v>0</v>
      </c>
      <c r="N68" s="26">
        <f>COUNTIF(Month_12!$J$3:$J$62,5)</f>
        <v>0</v>
      </c>
    </row>
    <row r="69" spans="1:14">
      <c r="A69" s="140"/>
      <c r="B69" s="136"/>
      <c r="C69" s="20" t="e">
        <f>C68/C59</f>
        <v>#DIV/0!</v>
      </c>
      <c r="D69" s="20" t="e">
        <f t="shared" ref="D69:N69" si="17">D68/D59</f>
        <v>#DIV/0!</v>
      </c>
      <c r="E69" s="20" t="e">
        <f t="shared" si="17"/>
        <v>#DIV/0!</v>
      </c>
      <c r="F69" s="20" t="e">
        <f t="shared" si="17"/>
        <v>#DIV/0!</v>
      </c>
      <c r="G69" s="20" t="e">
        <f t="shared" si="17"/>
        <v>#DIV/0!</v>
      </c>
      <c r="H69" s="20" t="e">
        <f t="shared" si="17"/>
        <v>#DIV/0!</v>
      </c>
      <c r="I69" s="20" t="e">
        <f t="shared" si="17"/>
        <v>#DIV/0!</v>
      </c>
      <c r="J69" s="20" t="e">
        <f t="shared" si="17"/>
        <v>#DIV/0!</v>
      </c>
      <c r="K69" s="20" t="e">
        <f t="shared" si="17"/>
        <v>#DIV/0!</v>
      </c>
      <c r="L69" s="20" t="e">
        <f t="shared" si="17"/>
        <v>#DIV/0!</v>
      </c>
      <c r="M69" s="20" t="e">
        <f t="shared" si="17"/>
        <v>#DIV/0!</v>
      </c>
      <c r="N69" s="20" t="e">
        <f t="shared" si="17"/>
        <v>#DIV/0!</v>
      </c>
    </row>
    <row r="70" spans="1:14">
      <c r="A70" s="140"/>
      <c r="B70" s="136" t="s">
        <v>86</v>
      </c>
      <c r="C70" s="26">
        <f>COUNTIF(Month_1!$J$3:$J$62,6)</f>
        <v>0</v>
      </c>
      <c r="D70" s="26">
        <f>COUNTIF(Month_2!$J$3:$J$62,6)</f>
        <v>0</v>
      </c>
      <c r="E70" s="26">
        <f>COUNTIF(Month_3!$J$3:$J$62,6)</f>
        <v>0</v>
      </c>
      <c r="F70" s="26">
        <f>COUNTIF(Month_4!$J$3:$J$62,6)</f>
        <v>0</v>
      </c>
      <c r="G70" s="26">
        <f>COUNTIF(Month_5!$J$3:$J$62,6)</f>
        <v>0</v>
      </c>
      <c r="H70" s="26">
        <f>COUNTIF(Month_6!$J$3:$J$62,6)</f>
        <v>0</v>
      </c>
      <c r="I70" s="26">
        <f>COUNTIF(Month_7!$J$3:$J$62,6)</f>
        <v>0</v>
      </c>
      <c r="J70" s="26">
        <f>COUNTIF(Month_8!$J$3:$J$62,6)</f>
        <v>0</v>
      </c>
      <c r="K70" s="26">
        <f>COUNTIF(Month_9!$J$3:$J$62,6)</f>
        <v>0</v>
      </c>
      <c r="L70" s="26">
        <f>COUNTIF(Month_10!$J$3:$J$62,6)</f>
        <v>0</v>
      </c>
      <c r="M70" s="26">
        <f>COUNTIF(Month_11!$J$3:$J$62,6)</f>
        <v>0</v>
      </c>
      <c r="N70" s="26">
        <f>COUNTIF(Month_12!$J$3:$J$62,6)</f>
        <v>0</v>
      </c>
    </row>
    <row r="71" spans="1:14">
      <c r="A71" s="140"/>
      <c r="B71" s="136"/>
      <c r="C71" s="20" t="e">
        <f>C70/C59</f>
        <v>#DIV/0!</v>
      </c>
      <c r="D71" s="20" t="e">
        <f t="shared" ref="D71:N71" si="18">D70/D59</f>
        <v>#DIV/0!</v>
      </c>
      <c r="E71" s="20" t="e">
        <f t="shared" si="18"/>
        <v>#DIV/0!</v>
      </c>
      <c r="F71" s="20" t="e">
        <f t="shared" si="18"/>
        <v>#DIV/0!</v>
      </c>
      <c r="G71" s="20" t="e">
        <f t="shared" si="18"/>
        <v>#DIV/0!</v>
      </c>
      <c r="H71" s="20" t="e">
        <f t="shared" si="18"/>
        <v>#DIV/0!</v>
      </c>
      <c r="I71" s="20" t="e">
        <f t="shared" si="18"/>
        <v>#DIV/0!</v>
      </c>
      <c r="J71" s="20" t="e">
        <f t="shared" si="18"/>
        <v>#DIV/0!</v>
      </c>
      <c r="K71" s="20" t="e">
        <f t="shared" si="18"/>
        <v>#DIV/0!</v>
      </c>
      <c r="L71" s="20" t="e">
        <f t="shared" si="18"/>
        <v>#DIV/0!</v>
      </c>
      <c r="M71" s="20" t="e">
        <f t="shared" si="18"/>
        <v>#DIV/0!</v>
      </c>
      <c r="N71" s="20" t="e">
        <f t="shared" si="18"/>
        <v>#DIV/0!</v>
      </c>
    </row>
    <row r="72" spans="1:14">
      <c r="A72" s="140"/>
      <c r="B72" s="100" t="s">
        <v>87</v>
      </c>
      <c r="C72" s="26">
        <f>COUNTIF(Month_1!$J$3:$J$62,7)</f>
        <v>0</v>
      </c>
      <c r="D72" s="26">
        <f>COUNTIF(Month_2!$J$3:$J$62,7)</f>
        <v>0</v>
      </c>
      <c r="E72" s="26">
        <f>COUNTIF(Month_3!$J$3:$J$62,7)</f>
        <v>0</v>
      </c>
      <c r="F72" s="26">
        <f>COUNTIF(Month_4!$J$3:$J$62,7)</f>
        <v>0</v>
      </c>
      <c r="G72" s="26">
        <f>COUNTIF(Month_5!$J$3:$J$62,7)</f>
        <v>0</v>
      </c>
      <c r="H72" s="26">
        <f>COUNTIF(Month_6!$J$3:$J$62,7)</f>
        <v>0</v>
      </c>
      <c r="I72" s="26">
        <f>COUNTIF(Month_7!$J$3:$J$62,7)</f>
        <v>0</v>
      </c>
      <c r="J72" s="26">
        <f>COUNTIF(Month_8!$J$3:$J$62,7)</f>
        <v>0</v>
      </c>
      <c r="K72" s="26">
        <f>COUNTIF(Month_9!$J$3:$J$62,7)</f>
        <v>0</v>
      </c>
      <c r="L72" s="26">
        <f>COUNTIF(Month_10!$J$3:$J$62,7)</f>
        <v>0</v>
      </c>
      <c r="M72" s="26">
        <f>COUNTIF(Month_11!$J$3:$J$62,7)</f>
        <v>0</v>
      </c>
      <c r="N72" s="26">
        <f>COUNTIF(Month_12!$J$3:$J$62,7)</f>
        <v>0</v>
      </c>
    </row>
    <row r="73" spans="1:14">
      <c r="A73" s="140"/>
      <c r="B73" s="101"/>
      <c r="C73" s="20" t="e">
        <f>C72/C59</f>
        <v>#DIV/0!</v>
      </c>
      <c r="D73" s="20" t="e">
        <f t="shared" ref="D73:N73" si="19">D72/D59</f>
        <v>#DIV/0!</v>
      </c>
      <c r="E73" s="20" t="e">
        <f t="shared" si="19"/>
        <v>#DIV/0!</v>
      </c>
      <c r="F73" s="20" t="e">
        <f t="shared" si="19"/>
        <v>#DIV/0!</v>
      </c>
      <c r="G73" s="20" t="e">
        <f t="shared" si="19"/>
        <v>#DIV/0!</v>
      </c>
      <c r="H73" s="20" t="e">
        <f t="shared" si="19"/>
        <v>#DIV/0!</v>
      </c>
      <c r="I73" s="20" t="e">
        <f t="shared" si="19"/>
        <v>#DIV/0!</v>
      </c>
      <c r="J73" s="20" t="e">
        <f t="shared" si="19"/>
        <v>#DIV/0!</v>
      </c>
      <c r="K73" s="20" t="e">
        <f t="shared" si="19"/>
        <v>#DIV/0!</v>
      </c>
      <c r="L73" s="20" t="e">
        <f t="shared" si="19"/>
        <v>#DIV/0!</v>
      </c>
      <c r="M73" s="20" t="e">
        <f t="shared" si="19"/>
        <v>#DIV/0!</v>
      </c>
      <c r="N73" s="20" t="e">
        <f t="shared" si="19"/>
        <v>#DIV/0!</v>
      </c>
    </row>
    <row r="74" spans="1:14">
      <c r="A74" s="140"/>
      <c r="B74" s="100" t="s">
        <v>88</v>
      </c>
      <c r="C74" s="26">
        <f>COUNTIF(Month_1!$J$3:$J$62,8)</f>
        <v>0</v>
      </c>
      <c r="D74" s="26">
        <f>COUNTIF(Month_2!$J$3:$J$62,8)</f>
        <v>0</v>
      </c>
      <c r="E74" s="26">
        <f>COUNTIF(Month_3!$J$3:$J$62,8)</f>
        <v>0</v>
      </c>
      <c r="F74" s="26">
        <f>COUNTIF(Month_4!$J$3:$J$62,8)</f>
        <v>0</v>
      </c>
      <c r="G74" s="26">
        <f>COUNTIF(Month_5!$J$3:$J$62,8)</f>
        <v>0</v>
      </c>
      <c r="H74" s="26">
        <f>COUNTIF(Month_6!$J$3:$J$62,8)</f>
        <v>0</v>
      </c>
      <c r="I74" s="26">
        <f>COUNTIF(Month_7!$J$3:$J$62,8)</f>
        <v>0</v>
      </c>
      <c r="J74" s="26">
        <f>COUNTIF(Month_8!$J$3:$J$62,8)</f>
        <v>0</v>
      </c>
      <c r="K74" s="26">
        <f>COUNTIF(Month_9!$J$3:$J$62,8)</f>
        <v>0</v>
      </c>
      <c r="L74" s="26">
        <f>COUNTIF(Month_10!$J$3:$J$62,8)</f>
        <v>0</v>
      </c>
      <c r="M74" s="26">
        <f>COUNTIF(Month_11!$J$3:$J$62,8)</f>
        <v>0</v>
      </c>
      <c r="N74" s="26">
        <f>COUNTIF(Month_12!$J$3:$J$62,8)</f>
        <v>0</v>
      </c>
    </row>
    <row r="75" spans="1:14">
      <c r="A75" s="140"/>
      <c r="B75" s="101"/>
      <c r="C75" s="20" t="e">
        <f>C74/C59</f>
        <v>#DIV/0!</v>
      </c>
      <c r="D75" s="20" t="e">
        <f t="shared" ref="D75:N75" si="20">D74/D59</f>
        <v>#DIV/0!</v>
      </c>
      <c r="E75" s="20" t="e">
        <f t="shared" si="20"/>
        <v>#DIV/0!</v>
      </c>
      <c r="F75" s="20" t="e">
        <f t="shared" si="20"/>
        <v>#DIV/0!</v>
      </c>
      <c r="G75" s="20" t="e">
        <f t="shared" si="20"/>
        <v>#DIV/0!</v>
      </c>
      <c r="H75" s="20" t="e">
        <f t="shared" si="20"/>
        <v>#DIV/0!</v>
      </c>
      <c r="I75" s="20" t="e">
        <f t="shared" si="20"/>
        <v>#DIV/0!</v>
      </c>
      <c r="J75" s="20" t="e">
        <f t="shared" si="20"/>
        <v>#DIV/0!</v>
      </c>
      <c r="K75" s="20" t="e">
        <f t="shared" si="20"/>
        <v>#DIV/0!</v>
      </c>
      <c r="L75" s="20" t="e">
        <f t="shared" si="20"/>
        <v>#DIV/0!</v>
      </c>
      <c r="M75" s="20" t="e">
        <f t="shared" si="20"/>
        <v>#DIV/0!</v>
      </c>
      <c r="N75" s="20" t="e">
        <f t="shared" si="20"/>
        <v>#DIV/0!</v>
      </c>
    </row>
  </sheetData>
  <sheetProtection sheet="1" objects="1" scenarios="1"/>
  <mergeCells count="29">
    <mergeCell ref="A57:B58"/>
    <mergeCell ref="A59:B59"/>
    <mergeCell ref="B60:B61"/>
    <mergeCell ref="B62:B63"/>
    <mergeCell ref="B64:B65"/>
    <mergeCell ref="A60:A75"/>
    <mergeCell ref="B66:B67"/>
    <mergeCell ref="B68:B69"/>
    <mergeCell ref="B70:B71"/>
    <mergeCell ref="B72:B73"/>
    <mergeCell ref="B74:B75"/>
    <mergeCell ref="A31:B32"/>
    <mergeCell ref="B34:B35"/>
    <mergeCell ref="B36:B37"/>
    <mergeCell ref="B38:B39"/>
    <mergeCell ref="A33:B33"/>
    <mergeCell ref="A34:A39"/>
    <mergeCell ref="B10:B11"/>
    <mergeCell ref="B18:B19"/>
    <mergeCell ref="A6:A19"/>
    <mergeCell ref="A5:B5"/>
    <mergeCell ref="B12:B13"/>
    <mergeCell ref="B14:B15"/>
    <mergeCell ref="B16:B17"/>
    <mergeCell ref="A1:N1"/>
    <mergeCell ref="A2:N2"/>
    <mergeCell ref="A3:B4"/>
    <mergeCell ref="B6:B7"/>
    <mergeCell ref="B8:B9"/>
  </mergeCells>
  <conditionalFormatting sqref="C5:N5">
    <cfRule type="cellIs" dxfId="49" priority="5" operator="equal">
      <formula>0</formula>
    </cfRule>
  </conditionalFormatting>
  <conditionalFormatting sqref="C5:N19">
    <cfRule type="containsErrors" dxfId="48" priority="6">
      <formula>ISERROR(C5)</formula>
    </cfRule>
  </conditionalFormatting>
  <conditionalFormatting sqref="C33:N33">
    <cfRule type="cellIs" dxfId="47" priority="3" operator="equal">
      <formula>0</formula>
    </cfRule>
  </conditionalFormatting>
  <conditionalFormatting sqref="C33:N39">
    <cfRule type="containsErrors" dxfId="46" priority="4">
      <formula>ISERROR(C33)</formula>
    </cfRule>
  </conditionalFormatting>
  <conditionalFormatting sqref="C59:N59">
    <cfRule type="cellIs" dxfId="45" priority="1" operator="equal">
      <formula>0</formula>
    </cfRule>
  </conditionalFormatting>
  <conditionalFormatting sqref="C59:N75">
    <cfRule type="containsErrors" dxfId="44" priority="2">
      <formula>ISERROR(C59)</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E475-A50B-4711-9C85-412225D1DEBA}">
  <sheetPr codeName="Sheet6">
    <tabColor rgb="FFCEE5B4"/>
  </sheetPr>
  <dimension ref="A1:AF72"/>
  <sheetViews>
    <sheetView showGridLines="0" topLeftCell="C30" zoomScaleNormal="100" workbookViewId="0">
      <selection sqref="A1:N1"/>
    </sheetView>
  </sheetViews>
  <sheetFormatPr defaultColWidth="9.140625" defaultRowHeight="15"/>
  <cols>
    <col min="1" max="1" width="12.28515625" style="22" customWidth="1"/>
    <col min="2" max="2" width="31.85546875" style="22" customWidth="1"/>
    <col min="3" max="17" width="13.7109375" style="22" customWidth="1"/>
    <col min="18" max="20" width="9.140625" style="22"/>
    <col min="21" max="21" width="19.85546875" style="22" customWidth="1"/>
    <col min="22" max="16384" width="9.140625" style="22"/>
  </cols>
  <sheetData>
    <row r="1" spans="1:22" ht="52.5" customHeight="1">
      <c r="A1" s="105" t="str">
        <f>"Summary Data for "&amp;Instructions!C4&amp;": Location &amp; Prior Activity"</f>
        <v>Summary Data for : Location &amp; Prior Activity</v>
      </c>
      <c r="B1" s="105"/>
      <c r="C1" s="105"/>
      <c r="D1" s="105"/>
      <c r="E1" s="105"/>
      <c r="F1" s="105"/>
      <c r="G1" s="105"/>
      <c r="H1" s="105"/>
      <c r="I1" s="105"/>
      <c r="J1" s="105"/>
      <c r="K1" s="105"/>
      <c r="L1" s="105"/>
      <c r="M1" s="105"/>
      <c r="N1" s="105"/>
    </row>
    <row r="2" spans="1:22" ht="42" customHeight="1">
      <c r="A2" s="106" t="s">
        <v>25</v>
      </c>
      <c r="B2" s="106"/>
      <c r="C2" s="106"/>
      <c r="D2" s="106"/>
      <c r="E2" s="106"/>
      <c r="F2" s="106"/>
      <c r="G2" s="106"/>
      <c r="H2" s="106"/>
      <c r="I2" s="106"/>
      <c r="J2" s="106"/>
      <c r="K2" s="106"/>
      <c r="L2" s="106"/>
      <c r="M2" s="106"/>
      <c r="N2" s="106"/>
    </row>
    <row r="3" spans="1:22" ht="30" customHeight="1">
      <c r="A3" s="107" t="s">
        <v>26</v>
      </c>
      <c r="B3" s="107"/>
      <c r="C3" s="11" t="s">
        <v>27</v>
      </c>
      <c r="D3" s="11" t="s">
        <v>28</v>
      </c>
      <c r="E3" s="11" t="s">
        <v>29</v>
      </c>
      <c r="F3" s="11" t="s">
        <v>30</v>
      </c>
      <c r="G3" s="11" t="s">
        <v>31</v>
      </c>
      <c r="H3" s="11" t="s">
        <v>32</v>
      </c>
      <c r="I3" s="11" t="s">
        <v>33</v>
      </c>
      <c r="J3" s="11" t="s">
        <v>34</v>
      </c>
      <c r="K3" s="11" t="s">
        <v>35</v>
      </c>
      <c r="L3" s="11" t="s">
        <v>36</v>
      </c>
      <c r="M3" s="11" t="s">
        <v>37</v>
      </c>
      <c r="N3" s="11" t="s">
        <v>38</v>
      </c>
      <c r="P3" s="12"/>
      <c r="Q3" s="23"/>
      <c r="R3" s="23"/>
      <c r="S3" s="23"/>
      <c r="T3" s="23"/>
      <c r="U3" s="23"/>
      <c r="V3" s="23"/>
    </row>
    <row r="4" spans="1:22" ht="30" customHeight="1">
      <c r="A4" s="107"/>
      <c r="B4" s="107"/>
      <c r="C4" s="13" t="str">
        <f>IF(Instructions!C5="",C3,Instructions!C5)</f>
        <v>Month_1</v>
      </c>
      <c r="D4" s="13" t="str">
        <f t="shared" ref="D4:N4" si="0">IF(C4=C3,D3,IF(MONTH(C4)=12,DATE(YEAR(C4)+1,1,1),DATE(YEAR(C4),MONTH(C4)+1,1)))</f>
        <v>Month_2</v>
      </c>
      <c r="E4" s="13" t="str">
        <f t="shared" si="0"/>
        <v>Month_3</v>
      </c>
      <c r="F4" s="13" t="str">
        <f t="shared" si="0"/>
        <v>Month_4</v>
      </c>
      <c r="G4" s="13" t="str">
        <f t="shared" si="0"/>
        <v>Month_5</v>
      </c>
      <c r="H4" s="13" t="str">
        <f t="shared" si="0"/>
        <v>Month_6</v>
      </c>
      <c r="I4" s="13" t="str">
        <f t="shared" si="0"/>
        <v>Month_7</v>
      </c>
      <c r="J4" s="13" t="str">
        <f t="shared" si="0"/>
        <v>Month_8</v>
      </c>
      <c r="K4" s="13" t="str">
        <f t="shared" si="0"/>
        <v>Month_9</v>
      </c>
      <c r="L4" s="13" t="str">
        <f t="shared" si="0"/>
        <v>Month_10</v>
      </c>
      <c r="M4" s="13" t="str">
        <f t="shared" si="0"/>
        <v>Month_11</v>
      </c>
      <c r="N4" s="13" t="str">
        <f t="shared" si="0"/>
        <v>Month_12</v>
      </c>
      <c r="P4" s="14"/>
      <c r="Q4" s="14"/>
      <c r="R4" s="14"/>
      <c r="S4" s="14"/>
      <c r="T4" s="14"/>
      <c r="U4" s="14"/>
      <c r="V4" s="14"/>
    </row>
    <row r="5" spans="1:22" ht="15" customHeight="1">
      <c r="A5" s="113" t="s">
        <v>40</v>
      </c>
      <c r="B5" s="114"/>
      <c r="C5" s="21">
        <f>Month_1!$E$63</f>
        <v>0</v>
      </c>
      <c r="D5" s="21">
        <f>Month_2!$E$63</f>
        <v>0</v>
      </c>
      <c r="E5" s="21">
        <f>Month_3!$E$63</f>
        <v>0</v>
      </c>
      <c r="F5" s="21">
        <f>Month_4!$E$63</f>
        <v>0</v>
      </c>
      <c r="G5" s="21">
        <f>Month_5!$E$63</f>
        <v>0</v>
      </c>
      <c r="H5" s="21">
        <f>Month_6!$E$63</f>
        <v>0</v>
      </c>
      <c r="I5" s="21">
        <f>Month_7!$E$63</f>
        <v>0</v>
      </c>
      <c r="J5" s="21">
        <f>Month_8!$E$63</f>
        <v>0</v>
      </c>
      <c r="K5" s="21">
        <f>Month_9!$E$63</f>
        <v>0</v>
      </c>
      <c r="L5" s="21">
        <f>Month_10!$E$63</f>
        <v>0</v>
      </c>
      <c r="M5" s="21">
        <f>Month_11!$E$63</f>
        <v>0</v>
      </c>
      <c r="N5" s="21">
        <f>Month_12!$E$63</f>
        <v>0</v>
      </c>
      <c r="O5" s="24"/>
      <c r="P5" s="12"/>
      <c r="Q5" s="12"/>
      <c r="R5" s="12"/>
      <c r="S5" s="12"/>
      <c r="T5" s="12"/>
      <c r="U5" s="12"/>
      <c r="V5" s="12"/>
    </row>
    <row r="6" spans="1:22">
      <c r="A6" s="110" t="s">
        <v>89</v>
      </c>
      <c r="B6" s="100" t="s">
        <v>90</v>
      </c>
      <c r="C6" s="2">
        <f>COUNTIF(Month_1!$K$3:$K$62,1)</f>
        <v>0</v>
      </c>
      <c r="D6" s="2">
        <f>COUNTIF(Month_2!$K$3:$K$62,1)</f>
        <v>0</v>
      </c>
      <c r="E6" s="2">
        <f>COUNTIF(Month_3!$K$3:$K$62,1)</f>
        <v>0</v>
      </c>
      <c r="F6" s="2">
        <f>COUNTIF(Month_4!$K$3:$K$62,1)</f>
        <v>0</v>
      </c>
      <c r="G6" s="2">
        <f>COUNTIF(Month_5!$K$3:$K$62,1)</f>
        <v>0</v>
      </c>
      <c r="H6" s="2">
        <f>COUNTIF(Month_6!$K$3:$K$62,1)</f>
        <v>0</v>
      </c>
      <c r="I6" s="2">
        <f>COUNTIF(Month_7!$K$3:$K$62,1)</f>
        <v>0</v>
      </c>
      <c r="J6" s="2">
        <f>COUNTIF(Month_8!$K$3:$K$62,1)</f>
        <v>0</v>
      </c>
      <c r="K6" s="2">
        <f>COUNTIF(Month_9!$K$3:$K$62,1)</f>
        <v>0</v>
      </c>
      <c r="L6" s="2">
        <f>COUNTIF(Month_10!$K$3:$K$62,1)</f>
        <v>0</v>
      </c>
      <c r="M6" s="2">
        <f>COUNTIF(Month_11!$K$3:$K$62,1)</f>
        <v>0</v>
      </c>
      <c r="N6" s="2">
        <f>COUNTIF(Month_12!$K$3:$K$62,1)</f>
        <v>0</v>
      </c>
      <c r="O6" s="24"/>
      <c r="P6" s="12"/>
      <c r="Q6" s="12"/>
      <c r="R6" s="12"/>
      <c r="S6" s="12"/>
      <c r="T6" s="12"/>
      <c r="U6" s="12"/>
      <c r="V6" s="12"/>
    </row>
    <row r="7" spans="1:22">
      <c r="A7" s="111"/>
      <c r="B7" s="101"/>
      <c r="C7" s="19" t="e">
        <f>C6/C5</f>
        <v>#DIV/0!</v>
      </c>
      <c r="D7" s="19" t="e">
        <f t="shared" ref="D7:N7" si="1">D6/D5</f>
        <v>#DIV/0!</v>
      </c>
      <c r="E7" s="19" t="e">
        <f t="shared" si="1"/>
        <v>#DIV/0!</v>
      </c>
      <c r="F7" s="19" t="e">
        <f t="shared" si="1"/>
        <v>#DIV/0!</v>
      </c>
      <c r="G7" s="19" t="e">
        <f t="shared" si="1"/>
        <v>#DIV/0!</v>
      </c>
      <c r="H7" s="19" t="e">
        <f t="shared" si="1"/>
        <v>#DIV/0!</v>
      </c>
      <c r="I7" s="19" t="e">
        <f t="shared" si="1"/>
        <v>#DIV/0!</v>
      </c>
      <c r="J7" s="19" t="e">
        <f t="shared" si="1"/>
        <v>#DIV/0!</v>
      </c>
      <c r="K7" s="19" t="e">
        <f t="shared" si="1"/>
        <v>#DIV/0!</v>
      </c>
      <c r="L7" s="19" t="e">
        <f t="shared" si="1"/>
        <v>#DIV/0!</v>
      </c>
      <c r="M7" s="19" t="e">
        <f t="shared" si="1"/>
        <v>#DIV/0!</v>
      </c>
      <c r="N7" s="19" t="e">
        <f t="shared" si="1"/>
        <v>#DIV/0!</v>
      </c>
      <c r="O7" s="24"/>
      <c r="P7" s="12"/>
      <c r="Q7" s="12"/>
      <c r="R7" s="12"/>
      <c r="S7" s="12"/>
      <c r="T7" s="12"/>
      <c r="U7" s="12"/>
      <c r="V7" s="12"/>
    </row>
    <row r="8" spans="1:22">
      <c r="A8" s="111"/>
      <c r="B8" s="100" t="s">
        <v>91</v>
      </c>
      <c r="C8" s="2">
        <f>COUNTIF(Month_1!$K$3:$K$62,2)</f>
        <v>0</v>
      </c>
      <c r="D8" s="2">
        <f>COUNTIF(Month_2!$K$3:$K$62,2)</f>
        <v>0</v>
      </c>
      <c r="E8" s="2">
        <f>COUNTIF(Month_3!$K$3:$K$62,2)</f>
        <v>0</v>
      </c>
      <c r="F8" s="2">
        <f>COUNTIF(Month_4!$K$3:$K$62,2)</f>
        <v>0</v>
      </c>
      <c r="G8" s="2">
        <f>COUNTIF(Month_5!$K$3:$K$62,2)</f>
        <v>0</v>
      </c>
      <c r="H8" s="2">
        <f>COUNTIF(Month_6!$K$3:$K$62,2)</f>
        <v>0</v>
      </c>
      <c r="I8" s="2">
        <f>COUNTIF(Month_7!$K$3:$K$62,2)</f>
        <v>0</v>
      </c>
      <c r="J8" s="2">
        <f>COUNTIF(Month_8!$K$3:$K$62,2)</f>
        <v>0</v>
      </c>
      <c r="K8" s="2">
        <f>COUNTIF(Month_9!$K$3:$K$62,2)</f>
        <v>0</v>
      </c>
      <c r="L8" s="2">
        <f>COUNTIF(Month_10!$K$3:$K$62,2)</f>
        <v>0</v>
      </c>
      <c r="M8" s="2">
        <f>COUNTIF(Month_11!$K$3:$K$62,2)</f>
        <v>0</v>
      </c>
      <c r="N8" s="2">
        <f>COUNTIF(Month_12!$K$3:$K$62,2)</f>
        <v>0</v>
      </c>
      <c r="O8" s="24"/>
      <c r="P8" s="12"/>
      <c r="Q8" s="12"/>
      <c r="R8" s="12"/>
      <c r="S8" s="12"/>
      <c r="T8" s="12"/>
      <c r="U8" s="12"/>
      <c r="V8" s="12"/>
    </row>
    <row r="9" spans="1:22">
      <c r="A9" s="111"/>
      <c r="B9" s="101"/>
      <c r="C9" s="20" t="e">
        <f>C8/C5</f>
        <v>#DIV/0!</v>
      </c>
      <c r="D9" s="20" t="e">
        <f t="shared" ref="D9:N9" si="2">D8/D5</f>
        <v>#DIV/0!</v>
      </c>
      <c r="E9" s="20" t="e">
        <f t="shared" si="2"/>
        <v>#DIV/0!</v>
      </c>
      <c r="F9" s="20" t="e">
        <f t="shared" si="2"/>
        <v>#DIV/0!</v>
      </c>
      <c r="G9" s="20" t="e">
        <f t="shared" si="2"/>
        <v>#DIV/0!</v>
      </c>
      <c r="H9" s="20" t="e">
        <f t="shared" si="2"/>
        <v>#DIV/0!</v>
      </c>
      <c r="I9" s="20" t="e">
        <f t="shared" si="2"/>
        <v>#DIV/0!</v>
      </c>
      <c r="J9" s="20" t="e">
        <f t="shared" si="2"/>
        <v>#DIV/0!</v>
      </c>
      <c r="K9" s="20" t="e">
        <f t="shared" si="2"/>
        <v>#DIV/0!</v>
      </c>
      <c r="L9" s="20" t="e">
        <f t="shared" si="2"/>
        <v>#DIV/0!</v>
      </c>
      <c r="M9" s="20" t="e">
        <f t="shared" si="2"/>
        <v>#DIV/0!</v>
      </c>
      <c r="N9" s="20" t="e">
        <f t="shared" si="2"/>
        <v>#DIV/0!</v>
      </c>
      <c r="O9" s="24"/>
      <c r="P9" s="12"/>
      <c r="Q9" s="12"/>
      <c r="R9" s="12"/>
      <c r="S9" s="12"/>
      <c r="T9" s="12"/>
      <c r="U9" s="12"/>
      <c r="V9" s="12"/>
    </row>
    <row r="10" spans="1:22">
      <c r="A10" s="111"/>
      <c r="B10" s="100" t="s">
        <v>92</v>
      </c>
      <c r="C10" s="2">
        <f>COUNTIF(Month_1!$K$3:$K$62,3)</f>
        <v>0</v>
      </c>
      <c r="D10" s="2">
        <f>COUNTIF(Month_2!$K$3:$K$62,3)</f>
        <v>0</v>
      </c>
      <c r="E10" s="2">
        <f>COUNTIF(Month_3!$K$3:$K$62,3)</f>
        <v>0</v>
      </c>
      <c r="F10" s="2">
        <f>COUNTIF(Month_4!$K$3:$K$62,3)</f>
        <v>0</v>
      </c>
      <c r="G10" s="2">
        <f>COUNTIF(Month_5!$K$3:$K$62,3)</f>
        <v>0</v>
      </c>
      <c r="H10" s="2">
        <f>COUNTIF(Month_6!$K$3:$K$62,3)</f>
        <v>0</v>
      </c>
      <c r="I10" s="2">
        <f>COUNTIF(Month_7!$K$3:$K$62,3)</f>
        <v>0</v>
      </c>
      <c r="J10" s="2">
        <f>COUNTIF(Month_8!$K$3:$K$62,3)</f>
        <v>0</v>
      </c>
      <c r="K10" s="2">
        <f>COUNTIF(Month_9!$K$3:$K$62,3)</f>
        <v>0</v>
      </c>
      <c r="L10" s="2">
        <f>COUNTIF(Month_10!$K$3:$K$62,3)</f>
        <v>0</v>
      </c>
      <c r="M10" s="2">
        <f>COUNTIF(Month_11!$K$3:$K$62,3)</f>
        <v>0</v>
      </c>
      <c r="N10" s="2">
        <f>COUNTIF(Month_12!$K$3:$K$62,3)</f>
        <v>0</v>
      </c>
      <c r="O10" s="24"/>
      <c r="P10" s="12"/>
      <c r="Q10" s="12"/>
      <c r="R10" s="12"/>
      <c r="S10" s="12"/>
      <c r="T10" s="12"/>
      <c r="U10" s="12"/>
      <c r="V10" s="12"/>
    </row>
    <row r="11" spans="1:22">
      <c r="A11" s="111"/>
      <c r="B11" s="101"/>
      <c r="C11" s="20" t="e">
        <f>C10/C5</f>
        <v>#DIV/0!</v>
      </c>
      <c r="D11" s="20" t="e">
        <f t="shared" ref="D11:N11" si="3">D10/D5</f>
        <v>#DIV/0!</v>
      </c>
      <c r="E11" s="20" t="e">
        <f t="shared" si="3"/>
        <v>#DIV/0!</v>
      </c>
      <c r="F11" s="20" t="e">
        <f t="shared" si="3"/>
        <v>#DIV/0!</v>
      </c>
      <c r="G11" s="20" t="e">
        <f t="shared" si="3"/>
        <v>#DIV/0!</v>
      </c>
      <c r="H11" s="20" t="e">
        <f t="shared" si="3"/>
        <v>#DIV/0!</v>
      </c>
      <c r="I11" s="20" t="e">
        <f t="shared" si="3"/>
        <v>#DIV/0!</v>
      </c>
      <c r="J11" s="20" t="e">
        <f t="shared" si="3"/>
        <v>#DIV/0!</v>
      </c>
      <c r="K11" s="20" t="e">
        <f t="shared" si="3"/>
        <v>#DIV/0!</v>
      </c>
      <c r="L11" s="20" t="e">
        <f t="shared" si="3"/>
        <v>#DIV/0!</v>
      </c>
      <c r="M11" s="20" t="e">
        <f t="shared" si="3"/>
        <v>#DIV/0!</v>
      </c>
      <c r="N11" s="20" t="e">
        <f t="shared" si="3"/>
        <v>#DIV/0!</v>
      </c>
      <c r="O11" s="24"/>
      <c r="P11" s="12"/>
      <c r="Q11" s="12"/>
      <c r="R11" s="12"/>
      <c r="S11" s="12"/>
      <c r="T11" s="12"/>
      <c r="U11" s="12"/>
      <c r="V11" s="12"/>
    </row>
    <row r="12" spans="1:22">
      <c r="A12" s="111"/>
      <c r="B12" s="136" t="s">
        <v>93</v>
      </c>
      <c r="C12" s="26">
        <f>COUNTIF(Month_1!$K$3:$K$62,4)</f>
        <v>0</v>
      </c>
      <c r="D12" s="26">
        <f>COUNTIF(Month_2!$K$3:$K$62,4)</f>
        <v>0</v>
      </c>
      <c r="E12" s="26">
        <f>COUNTIF(Month_3!$K$3:$K$62,4)</f>
        <v>0</v>
      </c>
      <c r="F12" s="26">
        <f>COUNTIF(Month_4!$K$3:$K$62,4)</f>
        <v>0</v>
      </c>
      <c r="G12" s="26">
        <f>COUNTIF(Month_5!$K$3:$K$62,4)</f>
        <v>0</v>
      </c>
      <c r="H12" s="26">
        <f>COUNTIF(Month_6!$K$3:$K$62,4)</f>
        <v>0</v>
      </c>
      <c r="I12" s="26">
        <f>COUNTIF(Month_7!$K$3:$K$62,4)</f>
        <v>0</v>
      </c>
      <c r="J12" s="26">
        <f>COUNTIF(Month_8!$K$3:$K$62,4)</f>
        <v>0</v>
      </c>
      <c r="K12" s="26">
        <f>COUNTIF(Month_9!$K$3:$K$62,4)</f>
        <v>0</v>
      </c>
      <c r="L12" s="26">
        <f>COUNTIF(Month_10!$K$3:$K$62,4)</f>
        <v>0</v>
      </c>
      <c r="M12" s="26">
        <f>COUNTIF(Month_11!$K$3:$K$62,4)</f>
        <v>0</v>
      </c>
      <c r="N12" s="26">
        <f>COUNTIF(Month_12!$K$3:$K$62,4)</f>
        <v>0</v>
      </c>
      <c r="O12" s="24"/>
      <c r="P12" s="12"/>
      <c r="Q12" s="12"/>
      <c r="R12" s="12"/>
      <c r="S12" s="12"/>
      <c r="T12" s="12"/>
      <c r="U12" s="12"/>
      <c r="V12" s="12"/>
    </row>
    <row r="13" spans="1:22">
      <c r="A13" s="111"/>
      <c r="B13" s="136"/>
      <c r="C13" s="20" t="e">
        <f>C12/C5</f>
        <v>#DIV/0!</v>
      </c>
      <c r="D13" s="20" t="e">
        <f t="shared" ref="D13:N13" si="4">D12/D5</f>
        <v>#DIV/0!</v>
      </c>
      <c r="E13" s="20" t="e">
        <f t="shared" si="4"/>
        <v>#DIV/0!</v>
      </c>
      <c r="F13" s="20" t="e">
        <f t="shared" si="4"/>
        <v>#DIV/0!</v>
      </c>
      <c r="G13" s="20" t="e">
        <f t="shared" si="4"/>
        <v>#DIV/0!</v>
      </c>
      <c r="H13" s="20" t="e">
        <f t="shared" si="4"/>
        <v>#DIV/0!</v>
      </c>
      <c r="I13" s="20" t="e">
        <f t="shared" si="4"/>
        <v>#DIV/0!</v>
      </c>
      <c r="J13" s="20" t="e">
        <f t="shared" si="4"/>
        <v>#DIV/0!</v>
      </c>
      <c r="K13" s="20" t="e">
        <f t="shared" si="4"/>
        <v>#DIV/0!</v>
      </c>
      <c r="L13" s="20" t="e">
        <f t="shared" si="4"/>
        <v>#DIV/0!</v>
      </c>
      <c r="M13" s="20" t="e">
        <f t="shared" si="4"/>
        <v>#DIV/0!</v>
      </c>
      <c r="N13" s="20" t="e">
        <f t="shared" si="4"/>
        <v>#DIV/0!</v>
      </c>
      <c r="O13" s="24"/>
      <c r="P13" s="12"/>
      <c r="Q13" s="12"/>
      <c r="R13" s="12"/>
      <c r="S13" s="12"/>
      <c r="T13" s="12"/>
      <c r="U13" s="12"/>
      <c r="V13" s="12"/>
    </row>
    <row r="14" spans="1:22">
      <c r="A14" s="111"/>
      <c r="B14" s="136" t="s">
        <v>94</v>
      </c>
      <c r="C14" s="26">
        <f>COUNTIF(Month_1!$K$3:$K$62,5)</f>
        <v>0</v>
      </c>
      <c r="D14" s="26">
        <f>COUNTIF(Month_2!$K$3:$K$62,5)</f>
        <v>0</v>
      </c>
      <c r="E14" s="26">
        <f>COUNTIF(Month_3!$K$3:$K$62,5)</f>
        <v>0</v>
      </c>
      <c r="F14" s="26">
        <f>COUNTIF(Month_4!$K$3:$K$62,5)</f>
        <v>0</v>
      </c>
      <c r="G14" s="26">
        <f>COUNTIF(Month_5!$K$3:$K$62,5)</f>
        <v>0</v>
      </c>
      <c r="H14" s="26">
        <f>COUNTIF(Month_6!$K$3:$K$62,5)</f>
        <v>0</v>
      </c>
      <c r="I14" s="26">
        <f>COUNTIF(Month_7!$K$3:$K$62,5)</f>
        <v>0</v>
      </c>
      <c r="J14" s="26">
        <f>COUNTIF(Month_8!$K$3:$K$62,5)</f>
        <v>0</v>
      </c>
      <c r="K14" s="26">
        <f>COUNTIF(Month_9!$K$3:$K$62,5)</f>
        <v>0</v>
      </c>
      <c r="L14" s="26">
        <f>COUNTIF(Month_10!$K$3:$K$62,5)</f>
        <v>0</v>
      </c>
      <c r="M14" s="26">
        <f>COUNTIF(Month_11!$K$3:$K$62,5)</f>
        <v>0</v>
      </c>
      <c r="N14" s="26">
        <f>COUNTIF(Month_12!$K$3:$K$62,5)</f>
        <v>0</v>
      </c>
      <c r="O14" s="24"/>
      <c r="P14" s="12"/>
      <c r="Q14" s="12"/>
      <c r="R14" s="12"/>
      <c r="S14" s="12"/>
      <c r="T14" s="12"/>
      <c r="U14" s="12"/>
      <c r="V14" s="12"/>
    </row>
    <row r="15" spans="1:22">
      <c r="A15" s="111"/>
      <c r="B15" s="136"/>
      <c r="C15" s="20" t="e">
        <f>C14/C5</f>
        <v>#DIV/0!</v>
      </c>
      <c r="D15" s="20" t="e">
        <f t="shared" ref="D15:N15" si="5">D14/D5</f>
        <v>#DIV/0!</v>
      </c>
      <c r="E15" s="20" t="e">
        <f t="shared" si="5"/>
        <v>#DIV/0!</v>
      </c>
      <c r="F15" s="20" t="e">
        <f t="shared" si="5"/>
        <v>#DIV/0!</v>
      </c>
      <c r="G15" s="20" t="e">
        <f t="shared" si="5"/>
        <v>#DIV/0!</v>
      </c>
      <c r="H15" s="20" t="e">
        <f t="shared" si="5"/>
        <v>#DIV/0!</v>
      </c>
      <c r="I15" s="20" t="e">
        <f t="shared" si="5"/>
        <v>#DIV/0!</v>
      </c>
      <c r="J15" s="20" t="e">
        <f t="shared" si="5"/>
        <v>#DIV/0!</v>
      </c>
      <c r="K15" s="20" t="e">
        <f t="shared" si="5"/>
        <v>#DIV/0!</v>
      </c>
      <c r="L15" s="20" t="e">
        <f t="shared" si="5"/>
        <v>#DIV/0!</v>
      </c>
      <c r="M15" s="20" t="e">
        <f t="shared" si="5"/>
        <v>#DIV/0!</v>
      </c>
      <c r="N15" s="20" t="e">
        <f t="shared" si="5"/>
        <v>#DIV/0!</v>
      </c>
      <c r="O15" s="24"/>
      <c r="P15" s="12"/>
      <c r="Q15" s="12"/>
      <c r="R15" s="12"/>
      <c r="S15" s="12"/>
      <c r="T15" s="12"/>
      <c r="U15" s="12"/>
      <c r="V15" s="12"/>
    </row>
    <row r="16" spans="1:22">
      <c r="A16" s="111"/>
      <c r="B16" s="136" t="s">
        <v>95</v>
      </c>
      <c r="C16" s="26">
        <f>COUNTIF(Month_1!$K$3:$K$62,6)</f>
        <v>0</v>
      </c>
      <c r="D16" s="26">
        <f>COUNTIF(Month_2!$K$3:$K$62,6)</f>
        <v>0</v>
      </c>
      <c r="E16" s="26">
        <f>COUNTIF(Month_3!$K$3:$K$62,6)</f>
        <v>0</v>
      </c>
      <c r="F16" s="26">
        <f>COUNTIF(Month_4!$K$3:$K$62,6)</f>
        <v>0</v>
      </c>
      <c r="G16" s="26">
        <f>COUNTIF(Month_5!$K$3:$K$62,6)</f>
        <v>0</v>
      </c>
      <c r="H16" s="26">
        <f>COUNTIF(Month_6!$K$3:$K$62,6)</f>
        <v>0</v>
      </c>
      <c r="I16" s="26">
        <f>COUNTIF(Month_7!$K$3:$K$62,6)</f>
        <v>0</v>
      </c>
      <c r="J16" s="26">
        <f>COUNTIF(Month_8!$K$3:$K$62,6)</f>
        <v>0</v>
      </c>
      <c r="K16" s="26">
        <f>COUNTIF(Month_9!$K$3:$K$62,6)</f>
        <v>0</v>
      </c>
      <c r="L16" s="26">
        <f>COUNTIF(Month_10!$K$3:$K$62,6)</f>
        <v>0</v>
      </c>
      <c r="M16" s="26">
        <f>COUNTIF(Month_11!$K$3:$K$62,6)</f>
        <v>0</v>
      </c>
      <c r="N16" s="26">
        <f>COUNTIF(Month_12!$K$3:$K$62,6)</f>
        <v>0</v>
      </c>
      <c r="O16" s="24"/>
      <c r="P16" s="12"/>
      <c r="Q16" s="12"/>
      <c r="R16" s="12"/>
      <c r="S16" s="12"/>
      <c r="T16" s="12"/>
      <c r="U16" s="12"/>
      <c r="V16" s="12"/>
    </row>
    <row r="17" spans="1:22">
      <c r="A17" s="111"/>
      <c r="B17" s="136"/>
      <c r="C17" s="20" t="e">
        <f>C16/C5</f>
        <v>#DIV/0!</v>
      </c>
      <c r="D17" s="20" t="e">
        <f t="shared" ref="D17:N17" si="6">D16/D5</f>
        <v>#DIV/0!</v>
      </c>
      <c r="E17" s="20" t="e">
        <f t="shared" si="6"/>
        <v>#DIV/0!</v>
      </c>
      <c r="F17" s="20" t="e">
        <f t="shared" si="6"/>
        <v>#DIV/0!</v>
      </c>
      <c r="G17" s="20" t="e">
        <f t="shared" si="6"/>
        <v>#DIV/0!</v>
      </c>
      <c r="H17" s="20" t="e">
        <f t="shared" si="6"/>
        <v>#DIV/0!</v>
      </c>
      <c r="I17" s="20" t="e">
        <f t="shared" si="6"/>
        <v>#DIV/0!</v>
      </c>
      <c r="J17" s="20" t="e">
        <f t="shared" si="6"/>
        <v>#DIV/0!</v>
      </c>
      <c r="K17" s="20" t="e">
        <f t="shared" si="6"/>
        <v>#DIV/0!</v>
      </c>
      <c r="L17" s="20" t="e">
        <f t="shared" si="6"/>
        <v>#DIV/0!</v>
      </c>
      <c r="M17" s="20" t="e">
        <f t="shared" si="6"/>
        <v>#DIV/0!</v>
      </c>
      <c r="N17" s="20" t="e">
        <f t="shared" si="6"/>
        <v>#DIV/0!</v>
      </c>
      <c r="O17" s="24"/>
      <c r="P17" s="12"/>
      <c r="Q17" s="12"/>
      <c r="R17" s="12"/>
      <c r="S17" s="12"/>
      <c r="T17" s="12"/>
      <c r="U17" s="12"/>
      <c r="V17" s="12"/>
    </row>
    <row r="18" spans="1:22">
      <c r="A18" s="111"/>
      <c r="B18" s="100" t="s">
        <v>96</v>
      </c>
      <c r="C18" s="26">
        <f>COUNTIF(Month_1!$K$3:$K$62,7)</f>
        <v>0</v>
      </c>
      <c r="D18" s="26">
        <f>COUNTIF(Month_2!$K$3:$K$62,7)</f>
        <v>0</v>
      </c>
      <c r="E18" s="26">
        <f>COUNTIF(Month_3!$K$3:$K$62,7)</f>
        <v>0</v>
      </c>
      <c r="F18" s="26">
        <f>COUNTIF(Month_4!$K$3:$K$62,7)</f>
        <v>0</v>
      </c>
      <c r="G18" s="26">
        <f>COUNTIF(Month_5!$K$3:$K$62,7)</f>
        <v>0</v>
      </c>
      <c r="H18" s="26">
        <f>COUNTIF(Month_6!$K$3:$K$62,7)</f>
        <v>0</v>
      </c>
      <c r="I18" s="26">
        <f>COUNTIF(Month_7!$K$3:$K$62,7)</f>
        <v>0</v>
      </c>
      <c r="J18" s="26">
        <f>COUNTIF(Month_8!$K$3:$K$62,7)</f>
        <v>0</v>
      </c>
      <c r="K18" s="26">
        <f>COUNTIF(Month_9!$K$3:$K$62,7)</f>
        <v>0</v>
      </c>
      <c r="L18" s="26">
        <f>COUNTIF(Month_10!$K$3:$K$62,7)</f>
        <v>0</v>
      </c>
      <c r="M18" s="26">
        <f>COUNTIF(Month_11!$K$3:$K$62,7)</f>
        <v>0</v>
      </c>
      <c r="N18" s="26">
        <f>COUNTIF(Month_12!$K$3:$K$62,7)</f>
        <v>0</v>
      </c>
      <c r="O18" s="24"/>
      <c r="P18" s="12"/>
      <c r="Q18" s="12"/>
      <c r="R18" s="12"/>
      <c r="S18" s="12"/>
      <c r="T18" s="12"/>
      <c r="U18" s="12"/>
      <c r="V18" s="12"/>
    </row>
    <row r="19" spans="1:22">
      <c r="A19" s="111"/>
      <c r="B19" s="101"/>
      <c r="C19" s="20" t="e">
        <f>C18/C5</f>
        <v>#DIV/0!</v>
      </c>
      <c r="D19" s="20" t="e">
        <f t="shared" ref="D19:N19" si="7">D18/D5</f>
        <v>#DIV/0!</v>
      </c>
      <c r="E19" s="20" t="e">
        <f t="shared" si="7"/>
        <v>#DIV/0!</v>
      </c>
      <c r="F19" s="20" t="e">
        <f t="shared" si="7"/>
        <v>#DIV/0!</v>
      </c>
      <c r="G19" s="20" t="e">
        <f t="shared" si="7"/>
        <v>#DIV/0!</v>
      </c>
      <c r="H19" s="20" t="e">
        <f t="shared" si="7"/>
        <v>#DIV/0!</v>
      </c>
      <c r="I19" s="20" t="e">
        <f t="shared" si="7"/>
        <v>#DIV/0!</v>
      </c>
      <c r="J19" s="20" t="e">
        <f t="shared" si="7"/>
        <v>#DIV/0!</v>
      </c>
      <c r="K19" s="20" t="e">
        <f t="shared" si="7"/>
        <v>#DIV/0!</v>
      </c>
      <c r="L19" s="20" t="e">
        <f t="shared" si="7"/>
        <v>#DIV/0!</v>
      </c>
      <c r="M19" s="20" t="e">
        <f t="shared" si="7"/>
        <v>#DIV/0!</v>
      </c>
      <c r="N19" s="20" t="e">
        <f t="shared" si="7"/>
        <v>#DIV/0!</v>
      </c>
      <c r="O19" s="24"/>
      <c r="P19" s="12"/>
      <c r="Q19" s="12"/>
      <c r="R19" s="12"/>
      <c r="S19" s="12"/>
      <c r="T19" s="12"/>
      <c r="U19" s="12"/>
      <c r="V19" s="12"/>
    </row>
    <row r="20" spans="1:22">
      <c r="A20" s="111"/>
      <c r="B20" s="100" t="s">
        <v>97</v>
      </c>
      <c r="C20" s="26">
        <f>COUNTIF(Month_1!$K$3:$K$62,8)</f>
        <v>0</v>
      </c>
      <c r="D20" s="26">
        <f>COUNTIF(Month_2!$K$3:$K$62,8)</f>
        <v>0</v>
      </c>
      <c r="E20" s="26">
        <f>COUNTIF(Month_3!$K$3:$K$62,8)</f>
        <v>0</v>
      </c>
      <c r="F20" s="26">
        <f>COUNTIF(Month_4!$K$3:$K$62,8)</f>
        <v>0</v>
      </c>
      <c r="G20" s="26">
        <f>COUNTIF(Month_5!$K$3:$K$62,8)</f>
        <v>0</v>
      </c>
      <c r="H20" s="26">
        <f>COUNTIF(Month_6!$K$3:$K$62,8)</f>
        <v>0</v>
      </c>
      <c r="I20" s="26">
        <f>COUNTIF(Month_7!$K$3:$K$62,8)</f>
        <v>0</v>
      </c>
      <c r="J20" s="26">
        <f>COUNTIF(Month_8!$K$3:$K$62,8)</f>
        <v>0</v>
      </c>
      <c r="K20" s="26">
        <f>COUNTIF(Month_9!$K$3:$K$62,8)</f>
        <v>0</v>
      </c>
      <c r="L20" s="26">
        <f>COUNTIF(Month_10!$K$3:$K$62,8)</f>
        <v>0</v>
      </c>
      <c r="M20" s="26">
        <f>COUNTIF(Month_11!$K$3:$K$62,8)</f>
        <v>0</v>
      </c>
      <c r="N20" s="26">
        <f>COUNTIF(Month_12!$K$3:$K$62,8)</f>
        <v>0</v>
      </c>
      <c r="O20" s="24"/>
      <c r="P20" s="12"/>
      <c r="Q20" s="12"/>
      <c r="R20" s="12"/>
      <c r="S20" s="12"/>
      <c r="T20" s="12"/>
      <c r="U20" s="12"/>
      <c r="V20" s="12"/>
    </row>
    <row r="21" spans="1:22">
      <c r="A21" s="111"/>
      <c r="B21" s="101"/>
      <c r="C21" s="20" t="e">
        <f>C20/C5</f>
        <v>#DIV/0!</v>
      </c>
      <c r="D21" s="20" t="e">
        <f t="shared" ref="D21:N21" si="8">D20/D5</f>
        <v>#DIV/0!</v>
      </c>
      <c r="E21" s="20" t="e">
        <f t="shared" si="8"/>
        <v>#DIV/0!</v>
      </c>
      <c r="F21" s="20" t="e">
        <f t="shared" si="8"/>
        <v>#DIV/0!</v>
      </c>
      <c r="G21" s="20" t="e">
        <f t="shared" si="8"/>
        <v>#DIV/0!</v>
      </c>
      <c r="H21" s="20" t="e">
        <f t="shared" si="8"/>
        <v>#DIV/0!</v>
      </c>
      <c r="I21" s="20" t="e">
        <f t="shared" si="8"/>
        <v>#DIV/0!</v>
      </c>
      <c r="J21" s="20" t="e">
        <f t="shared" si="8"/>
        <v>#DIV/0!</v>
      </c>
      <c r="K21" s="20" t="e">
        <f t="shared" si="8"/>
        <v>#DIV/0!</v>
      </c>
      <c r="L21" s="20" t="e">
        <f t="shared" si="8"/>
        <v>#DIV/0!</v>
      </c>
      <c r="M21" s="20" t="e">
        <f t="shared" si="8"/>
        <v>#DIV/0!</v>
      </c>
      <c r="N21" s="20" t="e">
        <f t="shared" si="8"/>
        <v>#DIV/0!</v>
      </c>
      <c r="O21" s="24"/>
      <c r="P21" s="12"/>
      <c r="Q21" s="12"/>
      <c r="R21" s="12"/>
      <c r="S21" s="12"/>
      <c r="T21" s="12"/>
      <c r="U21" s="12"/>
      <c r="V21" s="12"/>
    </row>
    <row r="22" spans="1:22">
      <c r="A22" s="111"/>
      <c r="B22" s="100" t="s">
        <v>98</v>
      </c>
      <c r="C22" s="26">
        <f>COUNTIF(Month_1!$K$3:$K$62,9)</f>
        <v>0</v>
      </c>
      <c r="D22" s="26">
        <f>COUNTIF(Month_2!$K$3:$K$62,9)</f>
        <v>0</v>
      </c>
      <c r="E22" s="26">
        <f>COUNTIF(Month_3!$K$3:$K$62,9)</f>
        <v>0</v>
      </c>
      <c r="F22" s="26">
        <f>COUNTIF(Month_4!$K$3:$K$62,9)</f>
        <v>0</v>
      </c>
      <c r="G22" s="26">
        <f>COUNTIF(Month_5!$K$3:$K$62,9)</f>
        <v>0</v>
      </c>
      <c r="H22" s="26">
        <f>COUNTIF(Month_6!$K$3:$K$62,9)</f>
        <v>0</v>
      </c>
      <c r="I22" s="26">
        <f>COUNTIF(Month_7!$K$3:$K$62,9)</f>
        <v>0</v>
      </c>
      <c r="J22" s="26">
        <f>COUNTIF(Month_8!$K$3:$K$62,9)</f>
        <v>0</v>
      </c>
      <c r="K22" s="26">
        <f>COUNTIF(Month_9!$K$3:$K$62,9)</f>
        <v>0</v>
      </c>
      <c r="L22" s="26">
        <f>COUNTIF(Month_10!$K$3:$K$62,9)</f>
        <v>0</v>
      </c>
      <c r="M22" s="26">
        <f>COUNTIF(Month_11!$K$3:$K$62,9)</f>
        <v>0</v>
      </c>
      <c r="N22" s="26">
        <f>COUNTIF(Month_12!$K$3:$K$62,9)</f>
        <v>0</v>
      </c>
      <c r="O22" s="24"/>
      <c r="P22" s="12"/>
      <c r="Q22" s="12"/>
      <c r="R22" s="12"/>
      <c r="S22" s="12"/>
      <c r="T22" s="12"/>
      <c r="U22" s="12"/>
      <c r="V22" s="12"/>
    </row>
    <row r="23" spans="1:22">
      <c r="A23" s="111"/>
      <c r="B23" s="101"/>
      <c r="C23" s="20" t="e">
        <f>C22/C5</f>
        <v>#DIV/0!</v>
      </c>
      <c r="D23" s="20" t="e">
        <f t="shared" ref="D23:N23" si="9">D22/D5</f>
        <v>#DIV/0!</v>
      </c>
      <c r="E23" s="20" t="e">
        <f t="shared" si="9"/>
        <v>#DIV/0!</v>
      </c>
      <c r="F23" s="20" t="e">
        <f t="shared" si="9"/>
        <v>#DIV/0!</v>
      </c>
      <c r="G23" s="20" t="e">
        <f t="shared" si="9"/>
        <v>#DIV/0!</v>
      </c>
      <c r="H23" s="20" t="e">
        <f t="shared" si="9"/>
        <v>#DIV/0!</v>
      </c>
      <c r="I23" s="20" t="e">
        <f t="shared" si="9"/>
        <v>#DIV/0!</v>
      </c>
      <c r="J23" s="20" t="e">
        <f t="shared" si="9"/>
        <v>#DIV/0!</v>
      </c>
      <c r="K23" s="20" t="e">
        <f t="shared" si="9"/>
        <v>#DIV/0!</v>
      </c>
      <c r="L23" s="20" t="e">
        <f t="shared" si="9"/>
        <v>#DIV/0!</v>
      </c>
      <c r="M23" s="20" t="e">
        <f t="shared" si="9"/>
        <v>#DIV/0!</v>
      </c>
      <c r="N23" s="20" t="e">
        <f t="shared" si="9"/>
        <v>#DIV/0!</v>
      </c>
      <c r="O23" s="24"/>
      <c r="P23" s="12"/>
      <c r="Q23" s="12"/>
      <c r="R23" s="12"/>
      <c r="S23" s="12"/>
      <c r="T23" s="12"/>
      <c r="U23" s="12"/>
      <c r="V23" s="12"/>
    </row>
    <row r="24" spans="1:22">
      <c r="A24" s="111"/>
      <c r="B24" s="100" t="s">
        <v>99</v>
      </c>
      <c r="C24" s="26">
        <f>COUNTIF(Month_1!$K$3:$K$62,10)</f>
        <v>0</v>
      </c>
      <c r="D24" s="26">
        <f>COUNTIF(Month_2!$K$3:$K$62,10)</f>
        <v>0</v>
      </c>
      <c r="E24" s="26">
        <f>COUNTIF(Month_3!$K$3:$K$62,10)</f>
        <v>0</v>
      </c>
      <c r="F24" s="26">
        <f>COUNTIF(Month_4!$K$3:$K$62,10)</f>
        <v>0</v>
      </c>
      <c r="G24" s="26">
        <f>COUNTIF(Month_5!$K$3:$K$62,10)</f>
        <v>0</v>
      </c>
      <c r="H24" s="26">
        <f>COUNTIF(Month_6!$K$3:$K$62,10)</f>
        <v>0</v>
      </c>
      <c r="I24" s="26">
        <f>COUNTIF(Month_7!$K$3:$K$62,10)</f>
        <v>0</v>
      </c>
      <c r="J24" s="26">
        <f>COUNTIF(Month_8!$K$3:$K$62,10)</f>
        <v>0</v>
      </c>
      <c r="K24" s="26">
        <f>COUNTIF(Month_9!$K$3:$K$62,10)</f>
        <v>0</v>
      </c>
      <c r="L24" s="26">
        <f>COUNTIF(Month_10!$K$3:$K$62,10)</f>
        <v>0</v>
      </c>
      <c r="M24" s="26">
        <f>COUNTIF(Month_11!$K$3:$K$62,10)</f>
        <v>0</v>
      </c>
      <c r="N24" s="26">
        <f>COUNTIF(Month_12!$K$3:$K$62,10)</f>
        <v>0</v>
      </c>
      <c r="O24" s="24"/>
      <c r="P24" s="12"/>
      <c r="Q24" s="12"/>
      <c r="R24" s="12"/>
      <c r="S24" s="12"/>
      <c r="T24" s="12"/>
      <c r="U24" s="12"/>
      <c r="V24" s="12"/>
    </row>
    <row r="25" spans="1:22">
      <c r="A25" s="111"/>
      <c r="B25" s="101"/>
      <c r="C25" s="20" t="e">
        <f t="shared" ref="C25:N25" si="10">C24/C5</f>
        <v>#DIV/0!</v>
      </c>
      <c r="D25" s="20" t="e">
        <f t="shared" si="10"/>
        <v>#DIV/0!</v>
      </c>
      <c r="E25" s="20" t="e">
        <f t="shared" si="10"/>
        <v>#DIV/0!</v>
      </c>
      <c r="F25" s="20" t="e">
        <f t="shared" si="10"/>
        <v>#DIV/0!</v>
      </c>
      <c r="G25" s="20" t="e">
        <f t="shared" si="10"/>
        <v>#DIV/0!</v>
      </c>
      <c r="H25" s="20" t="e">
        <f t="shared" si="10"/>
        <v>#DIV/0!</v>
      </c>
      <c r="I25" s="20" t="e">
        <f t="shared" si="10"/>
        <v>#DIV/0!</v>
      </c>
      <c r="J25" s="20" t="e">
        <f t="shared" si="10"/>
        <v>#DIV/0!</v>
      </c>
      <c r="K25" s="20" t="e">
        <f t="shared" si="10"/>
        <v>#DIV/0!</v>
      </c>
      <c r="L25" s="20" t="e">
        <f t="shared" si="10"/>
        <v>#DIV/0!</v>
      </c>
      <c r="M25" s="20" t="e">
        <f t="shared" si="10"/>
        <v>#DIV/0!</v>
      </c>
      <c r="N25" s="20" t="e">
        <f t="shared" si="10"/>
        <v>#DIV/0!</v>
      </c>
      <c r="O25" s="24"/>
      <c r="P25" s="12"/>
      <c r="Q25" s="12"/>
      <c r="R25" s="12"/>
      <c r="S25" s="12"/>
      <c r="T25" s="12"/>
      <c r="U25" s="12"/>
      <c r="V25" s="12"/>
    </row>
    <row r="26" spans="1:22">
      <c r="A26" s="111"/>
      <c r="B26" s="100" t="s">
        <v>100</v>
      </c>
      <c r="C26" s="26">
        <f>COUNTIF(Month_1!$K$3:$K$62,11)</f>
        <v>0</v>
      </c>
      <c r="D26" s="26">
        <f>COUNTIF(Month_2!$K$3:$K$62,11)</f>
        <v>0</v>
      </c>
      <c r="E26" s="26">
        <f>COUNTIF(Month_3!$K$3:$K$62,11)</f>
        <v>0</v>
      </c>
      <c r="F26" s="26">
        <f>COUNTIF(Month_4!$K$3:$K$62,11)</f>
        <v>0</v>
      </c>
      <c r="G26" s="26">
        <f>COUNTIF(Month_5!$K$3:$K$62,11)</f>
        <v>0</v>
      </c>
      <c r="H26" s="26">
        <f>COUNTIF(Month_6!$K$3:$K$62,11)</f>
        <v>0</v>
      </c>
      <c r="I26" s="26">
        <f>COUNTIF(Month_7!$K$3:$K$62,11)</f>
        <v>0</v>
      </c>
      <c r="J26" s="26">
        <f>COUNTIF(Month_8!$K$3:$K$62,11)</f>
        <v>0</v>
      </c>
      <c r="K26" s="26">
        <f>COUNTIF(Month_9!$K$3:$K$62,11)</f>
        <v>0</v>
      </c>
      <c r="L26" s="26">
        <f>COUNTIF(Month_10!$K$3:$K$62,11)</f>
        <v>0</v>
      </c>
      <c r="M26" s="26">
        <f>COUNTIF(Month_11!$K$3:$K$62,11)</f>
        <v>0</v>
      </c>
      <c r="N26" s="26">
        <f>COUNTIF(Month_12!$K$3:$K$62,11)</f>
        <v>0</v>
      </c>
      <c r="O26" s="24"/>
      <c r="P26" s="12"/>
      <c r="Q26" s="12"/>
      <c r="R26" s="12"/>
      <c r="S26" s="12"/>
      <c r="T26" s="12"/>
      <c r="U26" s="12"/>
      <c r="V26" s="12"/>
    </row>
    <row r="27" spans="1:22">
      <c r="A27" s="111"/>
      <c r="B27" s="101"/>
      <c r="C27" s="20" t="e">
        <f>C26/C5</f>
        <v>#DIV/0!</v>
      </c>
      <c r="D27" s="20" t="e">
        <f t="shared" ref="D27:N27" si="11">D26/D5</f>
        <v>#DIV/0!</v>
      </c>
      <c r="E27" s="20" t="e">
        <f t="shared" si="11"/>
        <v>#DIV/0!</v>
      </c>
      <c r="F27" s="20" t="e">
        <f t="shared" si="11"/>
        <v>#DIV/0!</v>
      </c>
      <c r="G27" s="20" t="e">
        <f t="shared" si="11"/>
        <v>#DIV/0!</v>
      </c>
      <c r="H27" s="20" t="e">
        <f t="shared" si="11"/>
        <v>#DIV/0!</v>
      </c>
      <c r="I27" s="20" t="e">
        <f t="shared" si="11"/>
        <v>#DIV/0!</v>
      </c>
      <c r="J27" s="20" t="e">
        <f t="shared" si="11"/>
        <v>#DIV/0!</v>
      </c>
      <c r="K27" s="20" t="e">
        <f t="shared" si="11"/>
        <v>#DIV/0!</v>
      </c>
      <c r="L27" s="20" t="e">
        <f t="shared" si="11"/>
        <v>#DIV/0!</v>
      </c>
      <c r="M27" s="20" t="e">
        <f t="shared" si="11"/>
        <v>#DIV/0!</v>
      </c>
      <c r="N27" s="20" t="e">
        <f t="shared" si="11"/>
        <v>#DIV/0!</v>
      </c>
      <c r="O27" s="24"/>
      <c r="P27" s="12"/>
      <c r="Q27" s="12"/>
      <c r="R27" s="12"/>
      <c r="S27" s="12"/>
      <c r="T27" s="12"/>
      <c r="U27" s="12"/>
      <c r="V27" s="12"/>
    </row>
    <row r="28" spans="1:22">
      <c r="A28" s="111"/>
      <c r="B28" s="100" t="s">
        <v>101</v>
      </c>
      <c r="C28" s="2">
        <f>COUNTIF(Month_1!$K$3:$K$62,12)</f>
        <v>0</v>
      </c>
      <c r="D28" s="2">
        <f>COUNTIF(Month_2!$K$3:$K$62,12)</f>
        <v>0</v>
      </c>
      <c r="E28" s="2">
        <f>COUNTIF(Month_3!$K$3:$K$62,12)</f>
        <v>0</v>
      </c>
      <c r="F28" s="2">
        <f>COUNTIF(Month_4!$K$3:$K$62,12)</f>
        <v>0</v>
      </c>
      <c r="G28" s="2">
        <f>COUNTIF(Month_5!$K$3:$K$62,12)</f>
        <v>0</v>
      </c>
      <c r="H28" s="2">
        <f>COUNTIF(Month_6!$K$3:$K$62,12)</f>
        <v>0</v>
      </c>
      <c r="I28" s="2">
        <f>COUNTIF(Month_7!$K$3:$K$62,12)</f>
        <v>0</v>
      </c>
      <c r="J28" s="2">
        <f>COUNTIF(Month_8!$K$3:$K$62,12)</f>
        <v>0</v>
      </c>
      <c r="K28" s="2">
        <f>COUNTIF(Month_9!$K$3:$K$62,12)</f>
        <v>0</v>
      </c>
      <c r="L28" s="2">
        <f>COUNTIF(Month_10!$K$3:$K$62,12)</f>
        <v>0</v>
      </c>
      <c r="M28" s="2">
        <f>COUNTIF(Month_11!$K$3:$K$62,12)</f>
        <v>0</v>
      </c>
      <c r="N28" s="2">
        <f>COUNTIF(Month_12!$K$3:$K$62,12)</f>
        <v>0</v>
      </c>
      <c r="O28" s="24"/>
      <c r="P28" s="12"/>
      <c r="Q28" s="12"/>
      <c r="R28" s="12"/>
      <c r="S28" s="12"/>
      <c r="T28" s="12"/>
      <c r="U28" s="12"/>
      <c r="V28" s="12"/>
    </row>
    <row r="29" spans="1:22">
      <c r="A29" s="112"/>
      <c r="B29" s="101"/>
      <c r="C29" s="20" t="e">
        <f t="shared" ref="C29:N29" si="12">C28/C5</f>
        <v>#DIV/0!</v>
      </c>
      <c r="D29" s="20" t="e">
        <f t="shared" si="12"/>
        <v>#DIV/0!</v>
      </c>
      <c r="E29" s="20" t="e">
        <f t="shared" si="12"/>
        <v>#DIV/0!</v>
      </c>
      <c r="F29" s="20" t="e">
        <f t="shared" si="12"/>
        <v>#DIV/0!</v>
      </c>
      <c r="G29" s="20" t="e">
        <f t="shared" si="12"/>
        <v>#DIV/0!</v>
      </c>
      <c r="H29" s="20" t="e">
        <f t="shared" si="12"/>
        <v>#DIV/0!</v>
      </c>
      <c r="I29" s="20" t="e">
        <f t="shared" si="12"/>
        <v>#DIV/0!</v>
      </c>
      <c r="J29" s="20" t="e">
        <f t="shared" si="12"/>
        <v>#DIV/0!</v>
      </c>
      <c r="K29" s="20" t="e">
        <f t="shared" si="12"/>
        <v>#DIV/0!</v>
      </c>
      <c r="L29" s="20" t="e">
        <f t="shared" si="12"/>
        <v>#DIV/0!</v>
      </c>
      <c r="M29" s="20" t="e">
        <f t="shared" si="12"/>
        <v>#DIV/0!</v>
      </c>
      <c r="N29" s="20" t="e">
        <f t="shared" si="12"/>
        <v>#DIV/0!</v>
      </c>
      <c r="O29" s="24"/>
      <c r="P29" s="12"/>
      <c r="Q29" s="12"/>
      <c r="R29" s="12"/>
      <c r="S29" s="12"/>
      <c r="T29" s="12"/>
      <c r="U29" s="12"/>
      <c r="V29" s="12"/>
    </row>
    <row r="30" spans="1:22" s="16" customFormat="1" ht="30" customHeight="1">
      <c r="B30" s="17"/>
      <c r="C30" s="18"/>
      <c r="D30" s="18"/>
      <c r="E30" s="18"/>
      <c r="F30" s="18"/>
      <c r="G30" s="18"/>
      <c r="H30" s="18"/>
      <c r="I30" s="18"/>
      <c r="J30" s="18"/>
      <c r="K30" s="18"/>
      <c r="L30" s="18"/>
      <c r="M30" s="18"/>
      <c r="N30" s="18"/>
    </row>
    <row r="31" spans="1:22" ht="30" customHeight="1">
      <c r="A31" s="16"/>
      <c r="B31" s="16"/>
      <c r="C31" s="16"/>
      <c r="D31" s="16"/>
      <c r="E31" s="16"/>
      <c r="F31" s="16"/>
      <c r="G31" s="16"/>
      <c r="H31" s="16"/>
      <c r="I31" s="16"/>
      <c r="J31" s="16"/>
      <c r="K31" s="16"/>
      <c r="L31" s="16"/>
      <c r="M31" s="16"/>
      <c r="N31" s="16"/>
      <c r="O31" s="16"/>
      <c r="P31" s="16"/>
      <c r="Q31" s="16"/>
      <c r="R31" s="16"/>
      <c r="S31" s="16"/>
      <c r="T31" s="16"/>
      <c r="U31" s="16"/>
      <c r="V31" s="16"/>
    </row>
    <row r="32" spans="1:22" ht="30" customHeight="1"/>
    <row r="33" spans="1:22" ht="30" customHeight="1"/>
    <row r="34" spans="1:22" ht="30" customHeight="1"/>
    <row r="35" spans="1:22" ht="30" customHeight="1"/>
    <row r="36" spans="1:22" ht="30" customHeight="1"/>
    <row r="37" spans="1:22" ht="30" customHeight="1"/>
    <row r="38" spans="1:22" ht="30" customHeight="1"/>
    <row r="39" spans="1:22" ht="30" customHeight="1"/>
    <row r="40" spans="1:22" ht="30" customHeight="1"/>
    <row r="41" spans="1:22" ht="30" customHeight="1">
      <c r="A41" s="107" t="s">
        <v>26</v>
      </c>
      <c r="B41" s="107"/>
      <c r="C41" s="11" t="s">
        <v>27</v>
      </c>
      <c r="D41" s="11" t="s">
        <v>28</v>
      </c>
      <c r="E41" s="11" t="s">
        <v>29</v>
      </c>
      <c r="F41" s="11" t="s">
        <v>30</v>
      </c>
      <c r="G41" s="11" t="s">
        <v>31</v>
      </c>
      <c r="H41" s="11" t="s">
        <v>32</v>
      </c>
      <c r="I41" s="11" t="s">
        <v>33</v>
      </c>
      <c r="J41" s="11" t="s">
        <v>34</v>
      </c>
      <c r="K41" s="11" t="s">
        <v>35</v>
      </c>
      <c r="L41" s="11" t="s">
        <v>36</v>
      </c>
      <c r="M41" s="11" t="s">
        <v>37</v>
      </c>
      <c r="N41" s="11" t="s">
        <v>38</v>
      </c>
      <c r="P41" s="12"/>
      <c r="Q41" s="23"/>
      <c r="R41" s="23"/>
      <c r="S41" s="23"/>
      <c r="T41" s="23"/>
      <c r="U41" s="23"/>
      <c r="V41" s="23"/>
    </row>
    <row r="42" spans="1:22" ht="30" customHeight="1">
      <c r="A42" s="107"/>
      <c r="B42" s="107"/>
      <c r="C42" s="13" t="str">
        <f>IF(Instructions!C5="",C3,Instructions!C5)</f>
        <v>Month_1</v>
      </c>
      <c r="D42" s="13" t="str">
        <f t="shared" ref="D42:N42" si="13">IF(C42=C41,D41,IF(MONTH(C42)=12,DATE(YEAR(C42)+1,1,1),DATE(YEAR(C42),MONTH(C42)+1,1)))</f>
        <v>Month_2</v>
      </c>
      <c r="E42" s="13" t="str">
        <f t="shared" si="13"/>
        <v>Month_3</v>
      </c>
      <c r="F42" s="13" t="str">
        <f t="shared" si="13"/>
        <v>Month_4</v>
      </c>
      <c r="G42" s="13" t="str">
        <f t="shared" si="13"/>
        <v>Month_5</v>
      </c>
      <c r="H42" s="13" t="str">
        <f t="shared" si="13"/>
        <v>Month_6</v>
      </c>
      <c r="I42" s="13" t="str">
        <f t="shared" si="13"/>
        <v>Month_7</v>
      </c>
      <c r="J42" s="13" t="str">
        <f t="shared" si="13"/>
        <v>Month_8</v>
      </c>
      <c r="K42" s="13" t="str">
        <f t="shared" si="13"/>
        <v>Month_9</v>
      </c>
      <c r="L42" s="13" t="str">
        <f t="shared" si="13"/>
        <v>Month_10</v>
      </c>
      <c r="M42" s="13" t="str">
        <f t="shared" si="13"/>
        <v>Month_11</v>
      </c>
      <c r="N42" s="13" t="str">
        <f t="shared" si="13"/>
        <v>Month_12</v>
      </c>
      <c r="P42" s="14"/>
      <c r="Q42" s="14"/>
      <c r="R42" s="14"/>
      <c r="S42" s="14"/>
      <c r="T42" s="14"/>
      <c r="U42" s="14"/>
      <c r="V42" s="14"/>
    </row>
    <row r="43" spans="1:22">
      <c r="A43" s="113" t="s">
        <v>40</v>
      </c>
      <c r="B43" s="114"/>
      <c r="C43" s="21">
        <f>Month_1!$E$63</f>
        <v>0</v>
      </c>
      <c r="D43" s="21">
        <f>Month_2!$E$63</f>
        <v>0</v>
      </c>
      <c r="E43" s="21">
        <f>Month_3!$E$63</f>
        <v>0</v>
      </c>
      <c r="F43" s="21">
        <f>Month_4!$E$63</f>
        <v>0</v>
      </c>
      <c r="G43" s="21">
        <f>Month_5!$E$63</f>
        <v>0</v>
      </c>
      <c r="H43" s="21">
        <f>Month_6!$E$63</f>
        <v>0</v>
      </c>
      <c r="I43" s="21">
        <f>Month_7!$E$63</f>
        <v>0</v>
      </c>
      <c r="J43" s="21">
        <f>Month_8!$E$63</f>
        <v>0</v>
      </c>
      <c r="K43" s="21">
        <f>Month_9!$E$63</f>
        <v>0</v>
      </c>
      <c r="L43" s="21">
        <f>Month_10!$E$63</f>
        <v>0</v>
      </c>
      <c r="M43" s="21">
        <f>Month_11!$E$63</f>
        <v>0</v>
      </c>
      <c r="N43" s="21">
        <f>Month_12!$E$63</f>
        <v>0</v>
      </c>
      <c r="O43" s="24"/>
      <c r="P43" s="12"/>
      <c r="Q43" s="12"/>
      <c r="R43" s="12"/>
      <c r="S43" s="12"/>
      <c r="T43" s="12"/>
      <c r="U43" s="12"/>
      <c r="V43" s="12"/>
    </row>
    <row r="44" spans="1:22" ht="15" customHeight="1">
      <c r="A44" s="110" t="s">
        <v>102</v>
      </c>
      <c r="B44" s="141" t="s">
        <v>103</v>
      </c>
      <c r="C44" s="3">
        <f>COUNTIF(Month_1!$L$3:$L$62,1)</f>
        <v>0</v>
      </c>
      <c r="D44" s="3">
        <f>COUNTIF(Month_2!$L$3:$L$62,1)</f>
        <v>0</v>
      </c>
      <c r="E44" s="3">
        <f>COUNTIF(Month_3!$L$3:$L$62,1)</f>
        <v>0</v>
      </c>
      <c r="F44" s="3">
        <f>COUNTIF(Month_4!$L$3:$L$62,1)</f>
        <v>0</v>
      </c>
      <c r="G44" s="3">
        <f>COUNTIF(Month_5!$L$3:$L$62,1)</f>
        <v>0</v>
      </c>
      <c r="H44" s="3">
        <f>COUNTIF(Month_6!$L$3:$L$62,1)</f>
        <v>0</v>
      </c>
      <c r="I44" s="3">
        <f>COUNTIF(Month_7!$L$3:$L$62,1)</f>
        <v>0</v>
      </c>
      <c r="J44" s="3">
        <f>COUNTIF(Month_8!$L$3:$L$62,1)</f>
        <v>0</v>
      </c>
      <c r="K44" s="3">
        <f>COUNTIF(Month_9!$L$3:$L$62,1)</f>
        <v>0</v>
      </c>
      <c r="L44" s="3">
        <f>COUNTIF(Month_10!$L$3:$L$62,1)</f>
        <v>0</v>
      </c>
      <c r="M44" s="3">
        <f>COUNTIF(Month_11!$L$3:$L$62,1)</f>
        <v>0</v>
      </c>
      <c r="N44" s="3">
        <f>COUNTIF(Month_12!$L$3:$L$62,1)</f>
        <v>0</v>
      </c>
    </row>
    <row r="45" spans="1:22">
      <c r="A45" s="111"/>
      <c r="B45" s="141"/>
      <c r="C45" s="20" t="e">
        <f>C44/C43</f>
        <v>#DIV/0!</v>
      </c>
      <c r="D45" s="20" t="e">
        <f t="shared" ref="D45:N45" si="14">D44/D43</f>
        <v>#DIV/0!</v>
      </c>
      <c r="E45" s="20" t="e">
        <f t="shared" si="14"/>
        <v>#DIV/0!</v>
      </c>
      <c r="F45" s="20" t="e">
        <f t="shared" si="14"/>
        <v>#DIV/0!</v>
      </c>
      <c r="G45" s="20" t="e">
        <f t="shared" si="14"/>
        <v>#DIV/0!</v>
      </c>
      <c r="H45" s="20" t="e">
        <f t="shared" si="14"/>
        <v>#DIV/0!</v>
      </c>
      <c r="I45" s="20" t="e">
        <f t="shared" si="14"/>
        <v>#DIV/0!</v>
      </c>
      <c r="J45" s="20" t="e">
        <f t="shared" si="14"/>
        <v>#DIV/0!</v>
      </c>
      <c r="K45" s="20" t="e">
        <f t="shared" si="14"/>
        <v>#DIV/0!</v>
      </c>
      <c r="L45" s="20" t="e">
        <f t="shared" si="14"/>
        <v>#DIV/0!</v>
      </c>
      <c r="M45" s="20" t="e">
        <f t="shared" si="14"/>
        <v>#DIV/0!</v>
      </c>
      <c r="N45" s="20" t="e">
        <f t="shared" si="14"/>
        <v>#DIV/0!</v>
      </c>
    </row>
    <row r="46" spans="1:22">
      <c r="A46" s="111"/>
      <c r="B46" s="141" t="s">
        <v>104</v>
      </c>
      <c r="C46" s="3">
        <f>COUNTIF(Month_1!$L$3:$L$62,2)</f>
        <v>0</v>
      </c>
      <c r="D46" s="3">
        <f>COUNTIF(Month_2!$L$3:$L$62,2)</f>
        <v>0</v>
      </c>
      <c r="E46" s="3">
        <f>COUNTIF(Month_3!$L$3:$L$62,2)</f>
        <v>0</v>
      </c>
      <c r="F46" s="3">
        <f>COUNTIF(Month_4!$L$3:$L$62,2)</f>
        <v>0</v>
      </c>
      <c r="G46" s="3">
        <f>COUNTIF(Month_5!$L$3:$L$62,2)</f>
        <v>0</v>
      </c>
      <c r="H46" s="3">
        <f>COUNTIF(Month_6!$L$3:$L$62,2)</f>
        <v>0</v>
      </c>
      <c r="I46" s="3">
        <f>COUNTIF(Month_7!$L$3:$L$62,2)</f>
        <v>0</v>
      </c>
      <c r="J46" s="3">
        <f>COUNTIF(Month_8!$L$3:$L$62,2)</f>
        <v>0</v>
      </c>
      <c r="K46" s="3">
        <f>COUNTIF(Month_9!$L$3:$L$62,2)</f>
        <v>0</v>
      </c>
      <c r="L46" s="3">
        <f>COUNTIF(Month_10!$L$3:$L$62,2)</f>
        <v>0</v>
      </c>
      <c r="M46" s="3">
        <f>COUNTIF(Month_11!$L$3:$L$62,2)</f>
        <v>0</v>
      </c>
      <c r="N46" s="3">
        <f>COUNTIF(Month_12!$L$3:$L$62,2)</f>
        <v>0</v>
      </c>
    </row>
    <row r="47" spans="1:22">
      <c r="A47" s="111"/>
      <c r="B47" s="141"/>
      <c r="C47" s="20" t="e">
        <f>C46/C43</f>
        <v>#DIV/0!</v>
      </c>
      <c r="D47" s="20" t="e">
        <f t="shared" ref="D47:N47" si="15">D46/D43</f>
        <v>#DIV/0!</v>
      </c>
      <c r="E47" s="20" t="e">
        <f t="shared" si="15"/>
        <v>#DIV/0!</v>
      </c>
      <c r="F47" s="20" t="e">
        <f t="shared" si="15"/>
        <v>#DIV/0!</v>
      </c>
      <c r="G47" s="20" t="e">
        <f t="shared" si="15"/>
        <v>#DIV/0!</v>
      </c>
      <c r="H47" s="20" t="e">
        <f t="shared" si="15"/>
        <v>#DIV/0!</v>
      </c>
      <c r="I47" s="20" t="e">
        <f t="shared" si="15"/>
        <v>#DIV/0!</v>
      </c>
      <c r="J47" s="20" t="e">
        <f t="shared" si="15"/>
        <v>#DIV/0!</v>
      </c>
      <c r="K47" s="20" t="e">
        <f t="shared" si="15"/>
        <v>#DIV/0!</v>
      </c>
      <c r="L47" s="20" t="e">
        <f t="shared" si="15"/>
        <v>#DIV/0!</v>
      </c>
      <c r="M47" s="20" t="e">
        <f t="shared" si="15"/>
        <v>#DIV/0!</v>
      </c>
      <c r="N47" s="20" t="e">
        <f t="shared" si="15"/>
        <v>#DIV/0!</v>
      </c>
    </row>
    <row r="48" spans="1:22">
      <c r="A48" s="111"/>
      <c r="B48" s="141" t="s">
        <v>105</v>
      </c>
      <c r="C48" s="26">
        <f>COUNTIF(Month_1!$L$3:$L$62,3)</f>
        <v>0</v>
      </c>
      <c r="D48" s="26">
        <f>COUNTIF(Month_2!$L$3:$L$62,3)</f>
        <v>0</v>
      </c>
      <c r="E48" s="26">
        <f>COUNTIF(Month_3!$L$3:$L$62,3)</f>
        <v>0</v>
      </c>
      <c r="F48" s="26">
        <f>COUNTIF(Month_4!$L$3:$L$62,3)</f>
        <v>0</v>
      </c>
      <c r="G48" s="26">
        <f>COUNTIF(Month_5!$L$3:$L$62,3)</f>
        <v>0</v>
      </c>
      <c r="H48" s="26">
        <f>COUNTIF(Month_6!$L$3:$L$62,3)</f>
        <v>0</v>
      </c>
      <c r="I48" s="26">
        <f>COUNTIF(Month_7!$L$3:$L$62,3)</f>
        <v>0</v>
      </c>
      <c r="J48" s="26">
        <f>COUNTIF(Month_8!$L$3:$L$62,3)</f>
        <v>0</v>
      </c>
      <c r="K48" s="26">
        <f>COUNTIF(Month_9!$L$3:$L$62,3)</f>
        <v>0</v>
      </c>
      <c r="L48" s="26">
        <f>COUNTIF(Month_10!$L$3:$L$62,3)</f>
        <v>0</v>
      </c>
      <c r="M48" s="26">
        <f>COUNTIF(Month_11!$L$3:$L$62,3)</f>
        <v>0</v>
      </c>
      <c r="N48" s="26">
        <f>COUNTIF(Month_12!$L$3:$L$62,3)</f>
        <v>0</v>
      </c>
    </row>
    <row r="49" spans="1:14">
      <c r="A49" s="111"/>
      <c r="B49" s="141"/>
      <c r="C49" s="20" t="e">
        <f>C48/C43</f>
        <v>#DIV/0!</v>
      </c>
      <c r="D49" s="20" t="e">
        <f t="shared" ref="D49:N49" si="16">D48/D43</f>
        <v>#DIV/0!</v>
      </c>
      <c r="E49" s="20" t="e">
        <f t="shared" si="16"/>
        <v>#DIV/0!</v>
      </c>
      <c r="F49" s="20" t="e">
        <f t="shared" si="16"/>
        <v>#DIV/0!</v>
      </c>
      <c r="G49" s="20" t="e">
        <f t="shared" si="16"/>
        <v>#DIV/0!</v>
      </c>
      <c r="H49" s="20" t="e">
        <f t="shared" si="16"/>
        <v>#DIV/0!</v>
      </c>
      <c r="I49" s="20" t="e">
        <f t="shared" si="16"/>
        <v>#DIV/0!</v>
      </c>
      <c r="J49" s="20" t="e">
        <f t="shared" si="16"/>
        <v>#DIV/0!</v>
      </c>
      <c r="K49" s="20" t="e">
        <f t="shared" si="16"/>
        <v>#DIV/0!</v>
      </c>
      <c r="L49" s="20" t="e">
        <f t="shared" si="16"/>
        <v>#DIV/0!</v>
      </c>
      <c r="M49" s="20" t="e">
        <f t="shared" si="16"/>
        <v>#DIV/0!</v>
      </c>
      <c r="N49" s="20" t="e">
        <f t="shared" si="16"/>
        <v>#DIV/0!</v>
      </c>
    </row>
    <row r="50" spans="1:14">
      <c r="A50" s="111"/>
      <c r="B50" s="141" t="s">
        <v>106</v>
      </c>
      <c r="C50" s="26">
        <f>COUNTIF(Month_1!$L$3:$L$62,4)</f>
        <v>0</v>
      </c>
      <c r="D50" s="26">
        <f>COUNTIF(Month_2!$L$3:$L$62,4)</f>
        <v>0</v>
      </c>
      <c r="E50" s="26">
        <f>COUNTIF(Month_3!$L$3:$L$62,4)</f>
        <v>0</v>
      </c>
      <c r="F50" s="26">
        <f>COUNTIF(Month_4!$L$3:$L$62,4)</f>
        <v>0</v>
      </c>
      <c r="G50" s="26">
        <f>COUNTIF(Month_5!$L$3:$L$62,4)</f>
        <v>0</v>
      </c>
      <c r="H50" s="26">
        <f>COUNTIF(Month_6!$L$3:$L$62,4)</f>
        <v>0</v>
      </c>
      <c r="I50" s="26">
        <f>COUNTIF(Month_7!$L$3:$L$62,4)</f>
        <v>0</v>
      </c>
      <c r="J50" s="26">
        <f>COUNTIF(Month_8!$L$3:$L$62,4)</f>
        <v>0</v>
      </c>
      <c r="K50" s="26">
        <f>COUNTIF(Month_9!$L$3:$L$62,4)</f>
        <v>0</v>
      </c>
      <c r="L50" s="26">
        <f>COUNTIF(Month_10!$L$3:$L$62,4)</f>
        <v>0</v>
      </c>
      <c r="M50" s="26">
        <f>COUNTIF(Month_11!$L$3:$L$62,4)</f>
        <v>0</v>
      </c>
      <c r="N50" s="26">
        <f>COUNTIF(Month_12!$L$3:$L$62,4)</f>
        <v>0</v>
      </c>
    </row>
    <row r="51" spans="1:14">
      <c r="A51" s="111"/>
      <c r="B51" s="141"/>
      <c r="C51" s="20" t="e">
        <f>C50/C43</f>
        <v>#DIV/0!</v>
      </c>
      <c r="D51" s="20" t="e">
        <f t="shared" ref="D51:N51" si="17">D50/D43</f>
        <v>#DIV/0!</v>
      </c>
      <c r="E51" s="20" t="e">
        <f t="shared" si="17"/>
        <v>#DIV/0!</v>
      </c>
      <c r="F51" s="20" t="e">
        <f t="shared" si="17"/>
        <v>#DIV/0!</v>
      </c>
      <c r="G51" s="20" t="e">
        <f t="shared" si="17"/>
        <v>#DIV/0!</v>
      </c>
      <c r="H51" s="20" t="e">
        <f t="shared" si="17"/>
        <v>#DIV/0!</v>
      </c>
      <c r="I51" s="20" t="e">
        <f t="shared" si="17"/>
        <v>#DIV/0!</v>
      </c>
      <c r="J51" s="20" t="e">
        <f t="shared" si="17"/>
        <v>#DIV/0!</v>
      </c>
      <c r="K51" s="20" t="e">
        <f t="shared" si="17"/>
        <v>#DIV/0!</v>
      </c>
      <c r="L51" s="20" t="e">
        <f t="shared" si="17"/>
        <v>#DIV/0!</v>
      </c>
      <c r="M51" s="20" t="e">
        <f t="shared" si="17"/>
        <v>#DIV/0!</v>
      </c>
      <c r="N51" s="20" t="e">
        <f t="shared" si="17"/>
        <v>#DIV/0!</v>
      </c>
    </row>
    <row r="52" spans="1:14">
      <c r="A52" s="111"/>
      <c r="B52" s="141" t="s">
        <v>101</v>
      </c>
      <c r="C52" s="2">
        <f>COUNTIF(Month_1!$L$3:$L$62,5)</f>
        <v>0</v>
      </c>
      <c r="D52" s="2">
        <f>COUNTIF(Month_2!$L$3:$L$62,5)</f>
        <v>0</v>
      </c>
      <c r="E52" s="2">
        <f>COUNTIF(Month_3!$L$3:$L$62,5)</f>
        <v>0</v>
      </c>
      <c r="F52" s="2">
        <f>COUNTIF(Month_4!$L$3:$L$62,5)</f>
        <v>0</v>
      </c>
      <c r="G52" s="2">
        <f>COUNTIF(Month_5!$L$3:$L$62,5)</f>
        <v>0</v>
      </c>
      <c r="H52" s="2">
        <f>COUNTIF(Month_6!$L$3:$L$62,5)</f>
        <v>0</v>
      </c>
      <c r="I52" s="2">
        <f>COUNTIF(Month_7!$L$3:$L$62,5)</f>
        <v>0</v>
      </c>
      <c r="J52" s="2">
        <f>COUNTIF(Month_8!$L$3:$L$62,5)</f>
        <v>0</v>
      </c>
      <c r="K52" s="2">
        <f>COUNTIF(Month_9!$L$3:$L$62,5)</f>
        <v>0</v>
      </c>
      <c r="L52" s="2">
        <f>COUNTIF(Month_10!$L$3:$L$62,5)</f>
        <v>0</v>
      </c>
      <c r="M52" s="2">
        <f>COUNTIF(Month_11!$L$3:$L$62,5)</f>
        <v>0</v>
      </c>
      <c r="N52" s="2">
        <f>COUNTIF(Month_12!$L$3:$L$62,5)</f>
        <v>0</v>
      </c>
    </row>
    <row r="53" spans="1:14">
      <c r="A53" s="112"/>
      <c r="B53" s="141"/>
      <c r="C53" s="20" t="e">
        <f>C52/C43</f>
        <v>#DIV/0!</v>
      </c>
      <c r="D53" s="20" t="e">
        <f t="shared" ref="D53:N53" si="18">D52/D43</f>
        <v>#DIV/0!</v>
      </c>
      <c r="E53" s="20" t="e">
        <f t="shared" si="18"/>
        <v>#DIV/0!</v>
      </c>
      <c r="F53" s="20" t="e">
        <f t="shared" si="18"/>
        <v>#DIV/0!</v>
      </c>
      <c r="G53" s="20" t="e">
        <f t="shared" si="18"/>
        <v>#DIV/0!</v>
      </c>
      <c r="H53" s="20" t="e">
        <f t="shared" si="18"/>
        <v>#DIV/0!</v>
      </c>
      <c r="I53" s="20" t="e">
        <f t="shared" si="18"/>
        <v>#DIV/0!</v>
      </c>
      <c r="J53" s="20" t="e">
        <f t="shared" si="18"/>
        <v>#DIV/0!</v>
      </c>
      <c r="K53" s="20" t="e">
        <f t="shared" si="18"/>
        <v>#DIV/0!</v>
      </c>
      <c r="L53" s="20" t="e">
        <f t="shared" si="18"/>
        <v>#DIV/0!</v>
      </c>
      <c r="M53" s="20" t="e">
        <f t="shared" si="18"/>
        <v>#DIV/0!</v>
      </c>
      <c r="N53" s="20" t="e">
        <f t="shared" si="18"/>
        <v>#DIV/0!</v>
      </c>
    </row>
    <row r="64" spans="1:14" s="16" customFormat="1" ht="30" customHeight="1"/>
    <row r="65" spans="19:32" ht="30" customHeight="1"/>
    <row r="66" spans="19:32" ht="30" customHeight="1"/>
    <row r="67" spans="19:32" ht="30" customHeight="1"/>
    <row r="68" spans="19:32" ht="30" customHeight="1"/>
    <row r="69" spans="19:32" ht="30" customHeight="1"/>
    <row r="70" spans="19:32" ht="30" customHeight="1">
      <c r="S70" s="25"/>
      <c r="T70" s="25"/>
      <c r="U70" s="25"/>
      <c r="V70" s="25"/>
      <c r="W70" s="25"/>
      <c r="X70" s="25"/>
      <c r="Y70" s="25"/>
      <c r="Z70" s="25"/>
      <c r="AA70" s="25"/>
      <c r="AB70" s="25"/>
      <c r="AC70" s="25"/>
      <c r="AD70" s="25"/>
      <c r="AE70" s="25"/>
      <c r="AF70" s="25"/>
    </row>
    <row r="71" spans="19:32" ht="30" customHeight="1">
      <c r="S71" s="25"/>
      <c r="T71" s="25"/>
      <c r="U71" s="25"/>
      <c r="V71" s="25"/>
      <c r="W71" s="25"/>
      <c r="X71" s="25"/>
      <c r="Y71" s="25"/>
      <c r="Z71" s="25"/>
      <c r="AA71" s="25"/>
      <c r="AB71" s="25"/>
      <c r="AC71" s="25"/>
      <c r="AD71" s="25"/>
      <c r="AE71" s="25"/>
      <c r="AF71" s="25"/>
    </row>
    <row r="72" spans="19:32" ht="30" customHeight="1">
      <c r="S72" s="25"/>
      <c r="T72" s="25"/>
      <c r="U72" s="25"/>
      <c r="V72" s="25"/>
      <c r="W72" s="25"/>
      <c r="X72" s="25"/>
      <c r="Y72" s="25"/>
      <c r="Z72" s="25"/>
      <c r="AA72" s="25"/>
      <c r="AB72" s="25"/>
      <c r="AC72" s="25"/>
      <c r="AD72" s="25"/>
      <c r="AE72" s="25"/>
      <c r="AF72" s="25"/>
    </row>
  </sheetData>
  <sheetProtection sheet="1" objects="1" scenarios="1"/>
  <mergeCells count="25">
    <mergeCell ref="A1:N1"/>
    <mergeCell ref="A2:N2"/>
    <mergeCell ref="A3:B4"/>
    <mergeCell ref="A5:B5"/>
    <mergeCell ref="A6:A29"/>
    <mergeCell ref="B6:B7"/>
    <mergeCell ref="B8:B9"/>
    <mergeCell ref="B10:B11"/>
    <mergeCell ref="B12:B13"/>
    <mergeCell ref="B14:B15"/>
    <mergeCell ref="B26:B27"/>
    <mergeCell ref="B16:B17"/>
    <mergeCell ref="B18:B19"/>
    <mergeCell ref="B20:B21"/>
    <mergeCell ref="B22:B23"/>
    <mergeCell ref="B28:B29"/>
    <mergeCell ref="B24:B25"/>
    <mergeCell ref="A41:B42"/>
    <mergeCell ref="A43:B43"/>
    <mergeCell ref="A44:A53"/>
    <mergeCell ref="B44:B45"/>
    <mergeCell ref="B46:B47"/>
    <mergeCell ref="B52:B53"/>
    <mergeCell ref="B48:B49"/>
    <mergeCell ref="B50:B51"/>
  </mergeCells>
  <conditionalFormatting sqref="C5:N5">
    <cfRule type="cellIs" dxfId="43" priority="3" operator="equal">
      <formula>0</formula>
    </cfRule>
  </conditionalFormatting>
  <conditionalFormatting sqref="C5:N29">
    <cfRule type="containsErrors" dxfId="42" priority="4">
      <formula>ISERROR(C5)</formula>
    </cfRule>
  </conditionalFormatting>
  <conditionalFormatting sqref="C43:N43">
    <cfRule type="cellIs" dxfId="41" priority="1" operator="equal">
      <formula>0</formula>
    </cfRule>
  </conditionalFormatting>
  <conditionalFormatting sqref="C43:N53">
    <cfRule type="containsErrors" dxfId="40" priority="2">
      <formula>ISERROR(C43)</formula>
    </cfRule>
  </conditionalFormatting>
  <pageMargins left="0.7" right="0.7" top="0.75" bottom="0.75" header="0.3" footer="0.3"/>
  <ignoredErrors>
    <ignoredError sqref="C25"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B853-A8DC-48D1-835C-8327817A1766}">
  <sheetPr codeName="Sheet7">
    <tabColor rgb="FFCEE5B4"/>
  </sheetPr>
  <dimension ref="A1:AF58"/>
  <sheetViews>
    <sheetView showGridLines="0" topLeftCell="C4" zoomScaleNormal="100" workbookViewId="0">
      <selection sqref="A1:N1"/>
    </sheetView>
  </sheetViews>
  <sheetFormatPr defaultColWidth="9.140625" defaultRowHeight="15"/>
  <cols>
    <col min="1" max="1" width="12.28515625" style="22" customWidth="1"/>
    <col min="2" max="2" width="31.85546875" style="22" customWidth="1"/>
    <col min="3" max="17" width="13.7109375" style="22" customWidth="1"/>
    <col min="18" max="20" width="9.140625" style="22"/>
    <col min="21" max="21" width="19.85546875" style="22" customWidth="1"/>
    <col min="22" max="16384" width="9.140625" style="22"/>
  </cols>
  <sheetData>
    <row r="1" spans="1:22" ht="52.5" customHeight="1">
      <c r="A1" s="105" t="str">
        <f>"Summary Data for "&amp;Instructions!C4&amp;": Injury &amp; Treatment Location"</f>
        <v>Summary Data for : Injury &amp; Treatment Location</v>
      </c>
      <c r="B1" s="105"/>
      <c r="C1" s="105"/>
      <c r="D1" s="105"/>
      <c r="E1" s="105"/>
      <c r="F1" s="105"/>
      <c r="G1" s="105"/>
      <c r="H1" s="105"/>
      <c r="I1" s="105"/>
      <c r="J1" s="105"/>
      <c r="K1" s="105"/>
      <c r="L1" s="105"/>
      <c r="M1" s="105"/>
      <c r="N1" s="105"/>
    </row>
    <row r="2" spans="1:22" ht="42" customHeight="1">
      <c r="A2" s="106" t="s">
        <v>25</v>
      </c>
      <c r="B2" s="106"/>
      <c r="C2" s="106"/>
      <c r="D2" s="106"/>
      <c r="E2" s="106"/>
      <c r="F2" s="106"/>
      <c r="G2" s="106"/>
      <c r="H2" s="106"/>
      <c r="I2" s="106"/>
      <c r="J2" s="106"/>
      <c r="K2" s="106"/>
      <c r="L2" s="106"/>
      <c r="M2" s="106"/>
      <c r="N2" s="106"/>
    </row>
    <row r="3" spans="1:22" ht="30" customHeight="1">
      <c r="A3" s="107" t="s">
        <v>26</v>
      </c>
      <c r="B3" s="107"/>
      <c r="C3" s="11" t="s">
        <v>27</v>
      </c>
      <c r="D3" s="11" t="s">
        <v>28</v>
      </c>
      <c r="E3" s="11" t="s">
        <v>29</v>
      </c>
      <c r="F3" s="11" t="s">
        <v>30</v>
      </c>
      <c r="G3" s="11" t="s">
        <v>31</v>
      </c>
      <c r="H3" s="11" t="s">
        <v>32</v>
      </c>
      <c r="I3" s="11" t="s">
        <v>33</v>
      </c>
      <c r="J3" s="11" t="s">
        <v>34</v>
      </c>
      <c r="K3" s="11" t="s">
        <v>35</v>
      </c>
      <c r="L3" s="11" t="s">
        <v>36</v>
      </c>
      <c r="M3" s="11" t="s">
        <v>37</v>
      </c>
      <c r="N3" s="11" t="s">
        <v>38</v>
      </c>
      <c r="P3" s="12"/>
      <c r="Q3" s="23"/>
      <c r="R3" s="23"/>
      <c r="S3" s="23"/>
      <c r="T3" s="23"/>
      <c r="U3" s="23"/>
      <c r="V3" s="23"/>
    </row>
    <row r="4" spans="1:22" ht="30" customHeight="1">
      <c r="A4" s="107"/>
      <c r="B4" s="107"/>
      <c r="C4" s="13" t="str">
        <f>IF(Instructions!C5="",C3,Instructions!C5)</f>
        <v>Month_1</v>
      </c>
      <c r="D4" s="13" t="str">
        <f t="shared" ref="D4:N4" si="0">IF(C4=C3,D3,IF(MONTH(C4)=12,DATE(YEAR(C4)+1,1,1),DATE(YEAR(C4),MONTH(C4)+1,1)))</f>
        <v>Month_2</v>
      </c>
      <c r="E4" s="13" t="str">
        <f t="shared" si="0"/>
        <v>Month_3</v>
      </c>
      <c r="F4" s="13" t="str">
        <f t="shared" si="0"/>
        <v>Month_4</v>
      </c>
      <c r="G4" s="13" t="str">
        <f t="shared" si="0"/>
        <v>Month_5</v>
      </c>
      <c r="H4" s="13" t="str">
        <f t="shared" si="0"/>
        <v>Month_6</v>
      </c>
      <c r="I4" s="13" t="str">
        <f t="shared" si="0"/>
        <v>Month_7</v>
      </c>
      <c r="J4" s="13" t="str">
        <f t="shared" si="0"/>
        <v>Month_8</v>
      </c>
      <c r="K4" s="13" t="str">
        <f t="shared" si="0"/>
        <v>Month_9</v>
      </c>
      <c r="L4" s="13" t="str">
        <f t="shared" si="0"/>
        <v>Month_10</v>
      </c>
      <c r="M4" s="13" t="str">
        <f t="shared" si="0"/>
        <v>Month_11</v>
      </c>
      <c r="N4" s="13" t="str">
        <f t="shared" si="0"/>
        <v>Month_12</v>
      </c>
      <c r="P4" s="14"/>
      <c r="Q4" s="14"/>
      <c r="R4" s="14"/>
      <c r="S4" s="14"/>
      <c r="T4" s="14"/>
      <c r="U4" s="14"/>
      <c r="V4" s="14"/>
    </row>
    <row r="5" spans="1:22" ht="15" customHeight="1">
      <c r="A5" s="113" t="s">
        <v>40</v>
      </c>
      <c r="B5" s="114"/>
      <c r="C5" s="21">
        <f>Month_1!$E$63</f>
        <v>0</v>
      </c>
      <c r="D5" s="21">
        <f>Month_2!$E$63</f>
        <v>0</v>
      </c>
      <c r="E5" s="21">
        <f>Month_3!$E$63</f>
        <v>0</v>
      </c>
      <c r="F5" s="21">
        <f>Month_4!$E$63</f>
        <v>0</v>
      </c>
      <c r="G5" s="21">
        <f>Month_5!$E$63</f>
        <v>0</v>
      </c>
      <c r="H5" s="21">
        <f>Month_6!$E$63</f>
        <v>0</v>
      </c>
      <c r="I5" s="21">
        <f>Month_7!$E$63</f>
        <v>0</v>
      </c>
      <c r="J5" s="21">
        <f>Month_8!$E$63</f>
        <v>0</v>
      </c>
      <c r="K5" s="21">
        <f>Month_9!$E$63</f>
        <v>0</v>
      </c>
      <c r="L5" s="21">
        <f>Month_10!$E$63</f>
        <v>0</v>
      </c>
      <c r="M5" s="21">
        <f>Month_11!$E$63</f>
        <v>0</v>
      </c>
      <c r="N5" s="21">
        <f>Month_12!$E$63</f>
        <v>0</v>
      </c>
      <c r="O5" s="24"/>
      <c r="P5" s="12"/>
      <c r="Q5" s="12"/>
      <c r="R5" s="12"/>
      <c r="S5" s="12"/>
      <c r="T5" s="12"/>
      <c r="U5" s="12"/>
      <c r="V5" s="12"/>
    </row>
    <row r="6" spans="1:22">
      <c r="A6" s="140" t="s">
        <v>107</v>
      </c>
      <c r="B6" s="100" t="s">
        <v>108</v>
      </c>
      <c r="C6" s="2">
        <f>COUNTIF(Month_1!$P$3:$P$62,1)</f>
        <v>0</v>
      </c>
      <c r="D6" s="2">
        <f>COUNTIF(Month_2!$P$3:$P$62,1)</f>
        <v>0</v>
      </c>
      <c r="E6" s="2">
        <f>COUNTIF(Month_3!$P$3:$P$62,1)</f>
        <v>0</v>
      </c>
      <c r="F6" s="2">
        <f>COUNTIF(Month_4!$P$3:$P$62,1)</f>
        <v>0</v>
      </c>
      <c r="G6" s="2">
        <f>COUNTIF(Month_5!$P$3:$P$62,1)</f>
        <v>0</v>
      </c>
      <c r="H6" s="2">
        <f>COUNTIF(Month_6!$P$3:$P$62,1)</f>
        <v>0</v>
      </c>
      <c r="I6" s="2">
        <f>COUNTIF(Month_7!$P$3:$P$62,1)</f>
        <v>0</v>
      </c>
      <c r="J6" s="2">
        <f>COUNTIF(Month_8!$P$3:$P$62,1)</f>
        <v>0</v>
      </c>
      <c r="K6" s="2">
        <f>COUNTIF(Month_9!$P$3:$P$62,1)</f>
        <v>0</v>
      </c>
      <c r="L6" s="2">
        <f>COUNTIF(Month_10!$P$3:$P$62,1)</f>
        <v>0</v>
      </c>
      <c r="M6" s="2">
        <f>COUNTIF(Month_11!$P$3:$P$62,1)</f>
        <v>0</v>
      </c>
      <c r="N6" s="2">
        <f>COUNTIF(Month_12!$P$3:$P$62,1)</f>
        <v>0</v>
      </c>
      <c r="O6" s="24"/>
      <c r="P6" s="12"/>
      <c r="Q6" s="12"/>
      <c r="R6" s="12"/>
      <c r="S6" s="12"/>
      <c r="T6" s="12"/>
      <c r="U6" s="12"/>
      <c r="V6" s="12"/>
    </row>
    <row r="7" spans="1:22">
      <c r="A7" s="140"/>
      <c r="B7" s="101"/>
      <c r="C7" s="19" t="e">
        <f>C6/C5</f>
        <v>#DIV/0!</v>
      </c>
      <c r="D7" s="19" t="e">
        <f t="shared" ref="D7:N7" si="1">D6/D5</f>
        <v>#DIV/0!</v>
      </c>
      <c r="E7" s="19" t="e">
        <f t="shared" si="1"/>
        <v>#DIV/0!</v>
      </c>
      <c r="F7" s="19" t="e">
        <f t="shared" si="1"/>
        <v>#DIV/0!</v>
      </c>
      <c r="G7" s="19" t="e">
        <f t="shared" si="1"/>
        <v>#DIV/0!</v>
      </c>
      <c r="H7" s="19" t="e">
        <f t="shared" si="1"/>
        <v>#DIV/0!</v>
      </c>
      <c r="I7" s="19" t="e">
        <f t="shared" si="1"/>
        <v>#DIV/0!</v>
      </c>
      <c r="J7" s="19" t="e">
        <f t="shared" si="1"/>
        <v>#DIV/0!</v>
      </c>
      <c r="K7" s="19" t="e">
        <f t="shared" si="1"/>
        <v>#DIV/0!</v>
      </c>
      <c r="L7" s="19" t="e">
        <f t="shared" si="1"/>
        <v>#DIV/0!</v>
      </c>
      <c r="M7" s="19" t="e">
        <f t="shared" si="1"/>
        <v>#DIV/0!</v>
      </c>
      <c r="N7" s="19" t="e">
        <f t="shared" si="1"/>
        <v>#DIV/0!</v>
      </c>
      <c r="O7" s="24"/>
      <c r="P7" s="12"/>
      <c r="Q7" s="12"/>
      <c r="R7" s="12"/>
      <c r="S7" s="12"/>
      <c r="T7" s="12"/>
      <c r="U7" s="12"/>
      <c r="V7" s="12"/>
    </row>
    <row r="8" spans="1:22">
      <c r="A8" s="140"/>
      <c r="B8" s="100" t="s">
        <v>109</v>
      </c>
      <c r="C8" s="2">
        <f>COUNTIF(Month_1!$P$3:$P$62,2)</f>
        <v>0</v>
      </c>
      <c r="D8" s="2">
        <f>COUNTIF(Month_2!$P$3:$P$62,2)</f>
        <v>0</v>
      </c>
      <c r="E8" s="2">
        <f>COUNTIF(Month_3!$P$3:$P$62,2)</f>
        <v>0</v>
      </c>
      <c r="F8" s="2">
        <f>COUNTIF(Month_4!$P$3:$P$62,2)</f>
        <v>0</v>
      </c>
      <c r="G8" s="2">
        <f>COUNTIF(Month_5!$P$3:$P$62,2)</f>
        <v>0</v>
      </c>
      <c r="H8" s="2">
        <f>COUNTIF(Month_6!$P$3:$P$62,2)</f>
        <v>0</v>
      </c>
      <c r="I8" s="2">
        <f>COUNTIF(Month_7!$P$3:$P$62,2)</f>
        <v>0</v>
      </c>
      <c r="J8" s="2">
        <f>COUNTIF(Month_8!$P$3:$P$62,2)</f>
        <v>0</v>
      </c>
      <c r="K8" s="2">
        <f>COUNTIF(Month_9!$P$3:$P$62,2)</f>
        <v>0</v>
      </c>
      <c r="L8" s="2">
        <f>COUNTIF(Month_10!$P$3:$P$62,2)</f>
        <v>0</v>
      </c>
      <c r="M8" s="2">
        <f>COUNTIF(Month_11!$P$3:$P$62,2)</f>
        <v>0</v>
      </c>
      <c r="N8" s="2">
        <f>COUNTIF(Month_12!$P$3:$P$62,2)</f>
        <v>0</v>
      </c>
      <c r="O8" s="24"/>
      <c r="P8" s="12"/>
      <c r="Q8" s="12"/>
      <c r="R8" s="12"/>
      <c r="S8" s="12"/>
      <c r="T8" s="12"/>
      <c r="U8" s="12"/>
      <c r="V8" s="12"/>
    </row>
    <row r="9" spans="1:22">
      <c r="A9" s="140"/>
      <c r="B9" s="101"/>
      <c r="C9" s="20" t="e">
        <f>C8/C5</f>
        <v>#DIV/0!</v>
      </c>
      <c r="D9" s="20" t="e">
        <f t="shared" ref="D9:N9" si="2">D8/D5</f>
        <v>#DIV/0!</v>
      </c>
      <c r="E9" s="20" t="e">
        <f t="shared" si="2"/>
        <v>#DIV/0!</v>
      </c>
      <c r="F9" s="20" t="e">
        <f t="shared" si="2"/>
        <v>#DIV/0!</v>
      </c>
      <c r="G9" s="20" t="e">
        <f t="shared" si="2"/>
        <v>#DIV/0!</v>
      </c>
      <c r="H9" s="20" t="e">
        <f t="shared" si="2"/>
        <v>#DIV/0!</v>
      </c>
      <c r="I9" s="20" t="e">
        <f t="shared" si="2"/>
        <v>#DIV/0!</v>
      </c>
      <c r="J9" s="20" t="e">
        <f t="shared" si="2"/>
        <v>#DIV/0!</v>
      </c>
      <c r="K9" s="20" t="e">
        <f t="shared" si="2"/>
        <v>#DIV/0!</v>
      </c>
      <c r="L9" s="20" t="e">
        <f t="shared" si="2"/>
        <v>#DIV/0!</v>
      </c>
      <c r="M9" s="20" t="e">
        <f t="shared" si="2"/>
        <v>#DIV/0!</v>
      </c>
      <c r="N9" s="20" t="e">
        <f t="shared" si="2"/>
        <v>#DIV/0!</v>
      </c>
      <c r="O9" s="24"/>
      <c r="P9" s="12"/>
      <c r="Q9" s="12"/>
      <c r="R9" s="12"/>
      <c r="S9" s="12"/>
      <c r="T9" s="12"/>
      <c r="U9" s="12"/>
      <c r="V9" s="12"/>
    </row>
    <row r="10" spans="1:22">
      <c r="A10" s="140"/>
      <c r="B10" s="100" t="s">
        <v>110</v>
      </c>
      <c r="C10" s="2">
        <f>COUNTIF(Month_1!$P$3:$P$62,3)</f>
        <v>0</v>
      </c>
      <c r="D10" s="2">
        <f>COUNTIF(Month_2!$P$3:$P$62,3)</f>
        <v>0</v>
      </c>
      <c r="E10" s="2">
        <f>COUNTIF(Month_3!$P$3:$P$62,3)</f>
        <v>0</v>
      </c>
      <c r="F10" s="2">
        <f>COUNTIF(Month_4!$P$3:$P$62,3)</f>
        <v>0</v>
      </c>
      <c r="G10" s="2">
        <f>COUNTIF(Month_5!$P$3:$P$62,3)</f>
        <v>0</v>
      </c>
      <c r="H10" s="2">
        <f>COUNTIF(Month_6!$P$3:$P$62,3)</f>
        <v>0</v>
      </c>
      <c r="I10" s="2">
        <f>COUNTIF(Month_7!$P$3:$P$62,3)</f>
        <v>0</v>
      </c>
      <c r="J10" s="2">
        <f>COUNTIF(Month_8!$P$3:$P$62,3)</f>
        <v>0</v>
      </c>
      <c r="K10" s="2">
        <f>COUNTIF(Month_9!$P$3:$P$62,3)</f>
        <v>0</v>
      </c>
      <c r="L10" s="2">
        <f>COUNTIF(Month_10!$P$3:$P$62,3)</f>
        <v>0</v>
      </c>
      <c r="M10" s="2">
        <f>COUNTIF(Month_11!$P$3:$P$62,3)</f>
        <v>0</v>
      </c>
      <c r="N10" s="2">
        <f>COUNTIF(Month_12!$P$3:$P$62,3)</f>
        <v>0</v>
      </c>
      <c r="O10" s="24"/>
      <c r="P10" s="12"/>
      <c r="Q10" s="12"/>
      <c r="R10" s="12"/>
      <c r="S10" s="12"/>
      <c r="T10" s="12"/>
      <c r="U10" s="12"/>
      <c r="V10" s="12"/>
    </row>
    <row r="11" spans="1:22">
      <c r="A11" s="140"/>
      <c r="B11" s="101"/>
      <c r="C11" s="20" t="e">
        <f>C10/C5</f>
        <v>#DIV/0!</v>
      </c>
      <c r="D11" s="20" t="e">
        <f t="shared" ref="D11:N11" si="3">D10/D5</f>
        <v>#DIV/0!</v>
      </c>
      <c r="E11" s="20" t="e">
        <f t="shared" si="3"/>
        <v>#DIV/0!</v>
      </c>
      <c r="F11" s="20" t="e">
        <f t="shared" si="3"/>
        <v>#DIV/0!</v>
      </c>
      <c r="G11" s="20" t="e">
        <f t="shared" si="3"/>
        <v>#DIV/0!</v>
      </c>
      <c r="H11" s="20" t="e">
        <f t="shared" si="3"/>
        <v>#DIV/0!</v>
      </c>
      <c r="I11" s="20" t="e">
        <f t="shared" si="3"/>
        <v>#DIV/0!</v>
      </c>
      <c r="J11" s="20" t="e">
        <f t="shared" si="3"/>
        <v>#DIV/0!</v>
      </c>
      <c r="K11" s="20" t="e">
        <f t="shared" si="3"/>
        <v>#DIV/0!</v>
      </c>
      <c r="L11" s="20" t="e">
        <f t="shared" si="3"/>
        <v>#DIV/0!</v>
      </c>
      <c r="M11" s="20" t="e">
        <f t="shared" si="3"/>
        <v>#DIV/0!</v>
      </c>
      <c r="N11" s="20" t="e">
        <f t="shared" si="3"/>
        <v>#DIV/0!</v>
      </c>
      <c r="O11" s="24"/>
      <c r="P11" s="12"/>
      <c r="Q11" s="12"/>
      <c r="R11" s="12"/>
      <c r="S11" s="12"/>
      <c r="T11" s="12"/>
      <c r="U11" s="12"/>
      <c r="V11" s="12"/>
    </row>
    <row r="12" spans="1:22">
      <c r="A12" s="140"/>
      <c r="B12" s="136" t="s">
        <v>111</v>
      </c>
      <c r="C12" s="26">
        <f>COUNTIF(Month_1!$P$3:$P$62,4)</f>
        <v>0</v>
      </c>
      <c r="D12" s="26">
        <f>COUNTIF(Month_2!$P$3:$P$62,4)</f>
        <v>0</v>
      </c>
      <c r="E12" s="26">
        <f>COUNTIF(Month_3!$P$3:$P$62,4)</f>
        <v>0</v>
      </c>
      <c r="F12" s="26">
        <f>COUNTIF(Month_4!$P$3:$P$62,4)</f>
        <v>0</v>
      </c>
      <c r="G12" s="26">
        <f>COUNTIF(Month_5!$P$3:$P$62,4)</f>
        <v>0</v>
      </c>
      <c r="H12" s="26">
        <f>COUNTIF(Month_6!$P$3:$P$62,4)</f>
        <v>0</v>
      </c>
      <c r="I12" s="26">
        <f>COUNTIF(Month_7!$P$3:$P$62,4)</f>
        <v>0</v>
      </c>
      <c r="J12" s="26">
        <f>COUNTIF(Month_8!$P$3:$P$62,4)</f>
        <v>0</v>
      </c>
      <c r="K12" s="26">
        <f>COUNTIF(Month_9!$P$3:$P$62,4)</f>
        <v>0</v>
      </c>
      <c r="L12" s="26">
        <f>COUNTIF(Month_10!$P$3:$P$62,4)</f>
        <v>0</v>
      </c>
      <c r="M12" s="26">
        <f>COUNTIF(Month_11!$P$3:$P$62,4)</f>
        <v>0</v>
      </c>
      <c r="N12" s="26">
        <f>COUNTIF(Month_12!$P$3:$P$62,4)</f>
        <v>0</v>
      </c>
      <c r="O12" s="24"/>
      <c r="P12" s="12"/>
      <c r="Q12" s="12"/>
      <c r="R12" s="12"/>
      <c r="S12" s="12"/>
      <c r="T12" s="12"/>
      <c r="U12" s="12"/>
      <c r="V12" s="12"/>
    </row>
    <row r="13" spans="1:22">
      <c r="A13" s="140"/>
      <c r="B13" s="136"/>
      <c r="C13" s="20" t="e">
        <f>C12/C5</f>
        <v>#DIV/0!</v>
      </c>
      <c r="D13" s="20" t="e">
        <f t="shared" ref="D13:N13" si="4">D12/D5</f>
        <v>#DIV/0!</v>
      </c>
      <c r="E13" s="20" t="e">
        <f t="shared" si="4"/>
        <v>#DIV/0!</v>
      </c>
      <c r="F13" s="20" t="e">
        <f t="shared" si="4"/>
        <v>#DIV/0!</v>
      </c>
      <c r="G13" s="20" t="e">
        <f t="shared" si="4"/>
        <v>#DIV/0!</v>
      </c>
      <c r="H13" s="20" t="e">
        <f t="shared" si="4"/>
        <v>#DIV/0!</v>
      </c>
      <c r="I13" s="20" t="e">
        <f t="shared" si="4"/>
        <v>#DIV/0!</v>
      </c>
      <c r="J13" s="20" t="e">
        <f t="shared" si="4"/>
        <v>#DIV/0!</v>
      </c>
      <c r="K13" s="20" t="e">
        <f t="shared" si="4"/>
        <v>#DIV/0!</v>
      </c>
      <c r="L13" s="20" t="e">
        <f t="shared" si="4"/>
        <v>#DIV/0!</v>
      </c>
      <c r="M13" s="20" t="e">
        <f t="shared" si="4"/>
        <v>#DIV/0!</v>
      </c>
      <c r="N13" s="20" t="e">
        <f t="shared" si="4"/>
        <v>#DIV/0!</v>
      </c>
      <c r="O13" s="24"/>
      <c r="P13" s="12"/>
      <c r="Q13" s="12"/>
      <c r="R13" s="12"/>
      <c r="S13" s="12"/>
      <c r="T13" s="12"/>
      <c r="U13" s="12"/>
      <c r="V13" s="12"/>
    </row>
    <row r="14" spans="1:22">
      <c r="A14" s="140"/>
      <c r="B14" s="136" t="s">
        <v>112</v>
      </c>
      <c r="C14" s="26">
        <f>COUNTIF(Month_1!$P$3:$P$62,5)</f>
        <v>0</v>
      </c>
      <c r="D14" s="26">
        <f>COUNTIF(Month_2!$P$3:$P$62,5)</f>
        <v>0</v>
      </c>
      <c r="E14" s="26">
        <f>COUNTIF(Month_3!$P$3:$P$62,5)</f>
        <v>0</v>
      </c>
      <c r="F14" s="26">
        <f>COUNTIF(Month_4!$P$3:$P$62,5)</f>
        <v>0</v>
      </c>
      <c r="G14" s="26">
        <f>COUNTIF(Month_5!$P$3:$P$62,5)</f>
        <v>0</v>
      </c>
      <c r="H14" s="26">
        <f>COUNTIF(Month_6!$P$3:$P$62,5)</f>
        <v>0</v>
      </c>
      <c r="I14" s="26">
        <f>COUNTIF(Month_7!$P$3:$P$62,5)</f>
        <v>0</v>
      </c>
      <c r="J14" s="26">
        <f>COUNTIF(Month_8!$P$3:$P$62,5)</f>
        <v>0</v>
      </c>
      <c r="K14" s="26">
        <f>COUNTIF(Month_9!$P$3:$P$62,5)</f>
        <v>0</v>
      </c>
      <c r="L14" s="26">
        <f>COUNTIF(Month_10!$P$3:$P$62,5)</f>
        <v>0</v>
      </c>
      <c r="M14" s="26">
        <f>COUNTIF(Month_11!$P$3:$P$62,5)</f>
        <v>0</v>
      </c>
      <c r="N14" s="26">
        <f>COUNTIF(Month_12!$P$3:$P$62,5)</f>
        <v>0</v>
      </c>
      <c r="O14" s="24"/>
      <c r="P14" s="12"/>
      <c r="Q14" s="12"/>
      <c r="R14" s="12"/>
      <c r="S14" s="12"/>
      <c r="T14" s="12"/>
      <c r="U14" s="12"/>
      <c r="V14" s="12"/>
    </row>
    <row r="15" spans="1:22">
      <c r="A15" s="140"/>
      <c r="B15" s="136"/>
      <c r="C15" s="20" t="e">
        <f>C14/C5</f>
        <v>#DIV/0!</v>
      </c>
      <c r="D15" s="20" t="e">
        <f t="shared" ref="D15:N15" si="5">D14/D5</f>
        <v>#DIV/0!</v>
      </c>
      <c r="E15" s="20" t="e">
        <f t="shared" si="5"/>
        <v>#DIV/0!</v>
      </c>
      <c r="F15" s="20" t="e">
        <f t="shared" si="5"/>
        <v>#DIV/0!</v>
      </c>
      <c r="G15" s="20" t="e">
        <f t="shared" si="5"/>
        <v>#DIV/0!</v>
      </c>
      <c r="H15" s="20" t="e">
        <f t="shared" si="5"/>
        <v>#DIV/0!</v>
      </c>
      <c r="I15" s="20" t="e">
        <f t="shared" si="5"/>
        <v>#DIV/0!</v>
      </c>
      <c r="J15" s="20" t="e">
        <f t="shared" si="5"/>
        <v>#DIV/0!</v>
      </c>
      <c r="K15" s="20" t="e">
        <f t="shared" si="5"/>
        <v>#DIV/0!</v>
      </c>
      <c r="L15" s="20" t="e">
        <f t="shared" si="5"/>
        <v>#DIV/0!</v>
      </c>
      <c r="M15" s="20" t="e">
        <f t="shared" si="5"/>
        <v>#DIV/0!</v>
      </c>
      <c r="N15" s="20" t="e">
        <f t="shared" si="5"/>
        <v>#DIV/0!</v>
      </c>
      <c r="O15" s="24"/>
      <c r="P15" s="12"/>
      <c r="Q15" s="12"/>
      <c r="R15" s="12"/>
      <c r="S15" s="12"/>
      <c r="T15" s="12"/>
      <c r="U15" s="12"/>
      <c r="V15" s="12"/>
    </row>
    <row r="16" spans="1:22">
      <c r="A16" s="140"/>
      <c r="B16" s="136" t="s">
        <v>113</v>
      </c>
      <c r="C16" s="26">
        <f>COUNTIF(Month_1!$P$3:$P$62,6)</f>
        <v>0</v>
      </c>
      <c r="D16" s="26">
        <f>COUNTIF(Month_2!$P$3:$P$62,6)</f>
        <v>0</v>
      </c>
      <c r="E16" s="26">
        <f>COUNTIF(Month_3!$P$3:$P$62,6)</f>
        <v>0</v>
      </c>
      <c r="F16" s="26">
        <f>COUNTIF(Month_4!$P$3:$P$62,6)</f>
        <v>0</v>
      </c>
      <c r="G16" s="26">
        <f>COUNTIF(Month_5!$P$3:$P$62,6)</f>
        <v>0</v>
      </c>
      <c r="H16" s="26">
        <f>COUNTIF(Month_6!$P$3:$P$62,6)</f>
        <v>0</v>
      </c>
      <c r="I16" s="26">
        <f>COUNTIF(Month_7!$P$3:$P$62,6)</f>
        <v>0</v>
      </c>
      <c r="J16" s="26">
        <f>COUNTIF(Month_8!$P$3:$P$62,6)</f>
        <v>0</v>
      </c>
      <c r="K16" s="26">
        <f>COUNTIF(Month_9!$P$3:$P$62,6)</f>
        <v>0</v>
      </c>
      <c r="L16" s="26">
        <f>COUNTIF(Month_10!$P$3:$P$62,6)</f>
        <v>0</v>
      </c>
      <c r="M16" s="26">
        <f>COUNTIF(Month_11!$P$3:$P$62,6)</f>
        <v>0</v>
      </c>
      <c r="N16" s="26">
        <f>COUNTIF(Month_12!$P$3:$P$62,6)</f>
        <v>0</v>
      </c>
      <c r="O16" s="24"/>
      <c r="P16" s="12"/>
      <c r="Q16" s="12"/>
      <c r="R16" s="12"/>
      <c r="S16" s="12"/>
      <c r="T16" s="12"/>
      <c r="U16" s="12"/>
      <c r="V16" s="12"/>
    </row>
    <row r="17" spans="1:22">
      <c r="A17" s="140"/>
      <c r="B17" s="136"/>
      <c r="C17" s="20" t="e">
        <f>C16/C5</f>
        <v>#DIV/0!</v>
      </c>
      <c r="D17" s="20" t="e">
        <f t="shared" ref="D17:N17" si="6">D16/D5</f>
        <v>#DIV/0!</v>
      </c>
      <c r="E17" s="20" t="e">
        <f t="shared" si="6"/>
        <v>#DIV/0!</v>
      </c>
      <c r="F17" s="20" t="e">
        <f t="shared" si="6"/>
        <v>#DIV/0!</v>
      </c>
      <c r="G17" s="20" t="e">
        <f t="shared" si="6"/>
        <v>#DIV/0!</v>
      </c>
      <c r="H17" s="20" t="e">
        <f t="shared" si="6"/>
        <v>#DIV/0!</v>
      </c>
      <c r="I17" s="20" t="e">
        <f t="shared" si="6"/>
        <v>#DIV/0!</v>
      </c>
      <c r="J17" s="20" t="e">
        <f t="shared" si="6"/>
        <v>#DIV/0!</v>
      </c>
      <c r="K17" s="20" t="e">
        <f t="shared" si="6"/>
        <v>#DIV/0!</v>
      </c>
      <c r="L17" s="20" t="e">
        <f t="shared" si="6"/>
        <v>#DIV/0!</v>
      </c>
      <c r="M17" s="20" t="e">
        <f t="shared" si="6"/>
        <v>#DIV/0!</v>
      </c>
      <c r="N17" s="20" t="e">
        <f t="shared" si="6"/>
        <v>#DIV/0!</v>
      </c>
      <c r="O17" s="24"/>
      <c r="P17" s="12"/>
      <c r="Q17" s="12"/>
      <c r="R17" s="12"/>
      <c r="S17" s="12"/>
      <c r="T17" s="12"/>
      <c r="U17" s="12"/>
      <c r="V17" s="12"/>
    </row>
    <row r="18" spans="1:22">
      <c r="A18" s="140"/>
      <c r="B18" s="100" t="s">
        <v>101</v>
      </c>
      <c r="C18" s="26">
        <f>COUNTIF(Month_1!$P$3:$P$62,7)</f>
        <v>0</v>
      </c>
      <c r="D18" s="26">
        <f>COUNTIF(Month_2!$P$3:$P$62,7)</f>
        <v>0</v>
      </c>
      <c r="E18" s="26">
        <f>COUNTIF(Month_3!$P$3:$P$62,7)</f>
        <v>0</v>
      </c>
      <c r="F18" s="26">
        <f>COUNTIF(Month_4!$P$3:$P$62,7)</f>
        <v>0</v>
      </c>
      <c r="G18" s="26">
        <f>COUNTIF(Month_5!$P$3:$P$62,7)</f>
        <v>0</v>
      </c>
      <c r="H18" s="26">
        <f>COUNTIF(Month_6!$P$3:$P$62,7)</f>
        <v>0</v>
      </c>
      <c r="I18" s="26">
        <f>COUNTIF(Month_7!$P$3:$P$62,7)</f>
        <v>0</v>
      </c>
      <c r="J18" s="26">
        <f>COUNTIF(Month_8!$P$3:$P$62,7)</f>
        <v>0</v>
      </c>
      <c r="K18" s="26">
        <f>COUNTIF(Month_9!$P$3:$P$62,7)</f>
        <v>0</v>
      </c>
      <c r="L18" s="26">
        <f>COUNTIF(Month_10!$P$3:$P$62,7)</f>
        <v>0</v>
      </c>
      <c r="M18" s="26">
        <f>COUNTIF(Month_11!$P$3:$P$62,7)</f>
        <v>0</v>
      </c>
      <c r="N18" s="26">
        <f>COUNTIF(Month_12!$P$3:$P$62,7)</f>
        <v>0</v>
      </c>
      <c r="O18" s="24"/>
      <c r="P18" s="12"/>
      <c r="Q18" s="12"/>
      <c r="R18" s="12"/>
      <c r="S18" s="12"/>
      <c r="T18" s="12"/>
      <c r="U18" s="12"/>
      <c r="V18" s="12"/>
    </row>
    <row r="19" spans="1:22">
      <c r="A19" s="140"/>
      <c r="B19" s="101"/>
      <c r="C19" s="20" t="e">
        <f>C18/C5</f>
        <v>#DIV/0!</v>
      </c>
      <c r="D19" s="20" t="e">
        <f t="shared" ref="D19:N19" si="7">D18/D5</f>
        <v>#DIV/0!</v>
      </c>
      <c r="E19" s="20" t="e">
        <f t="shared" si="7"/>
        <v>#DIV/0!</v>
      </c>
      <c r="F19" s="20" t="e">
        <f t="shared" si="7"/>
        <v>#DIV/0!</v>
      </c>
      <c r="G19" s="20" t="e">
        <f t="shared" si="7"/>
        <v>#DIV/0!</v>
      </c>
      <c r="H19" s="20" t="e">
        <f t="shared" si="7"/>
        <v>#DIV/0!</v>
      </c>
      <c r="I19" s="20" t="e">
        <f t="shared" si="7"/>
        <v>#DIV/0!</v>
      </c>
      <c r="J19" s="20" t="e">
        <f t="shared" si="7"/>
        <v>#DIV/0!</v>
      </c>
      <c r="K19" s="20" t="e">
        <f t="shared" si="7"/>
        <v>#DIV/0!</v>
      </c>
      <c r="L19" s="20" t="e">
        <f t="shared" si="7"/>
        <v>#DIV/0!</v>
      </c>
      <c r="M19" s="20" t="e">
        <f t="shared" si="7"/>
        <v>#DIV/0!</v>
      </c>
      <c r="N19" s="20" t="e">
        <f t="shared" si="7"/>
        <v>#DIV/0!</v>
      </c>
      <c r="O19" s="24"/>
      <c r="P19" s="12"/>
      <c r="Q19" s="12"/>
      <c r="R19" s="12"/>
      <c r="S19" s="12"/>
      <c r="T19" s="12"/>
      <c r="U19" s="12"/>
      <c r="V19" s="12"/>
    </row>
    <row r="20" spans="1:22" s="16" customFormat="1" ht="30" customHeight="1">
      <c r="B20" s="17"/>
      <c r="C20" s="18"/>
      <c r="D20" s="18"/>
      <c r="E20" s="18"/>
      <c r="F20" s="18"/>
      <c r="G20" s="18"/>
      <c r="H20" s="18"/>
      <c r="I20" s="18"/>
      <c r="J20" s="18"/>
      <c r="K20" s="18"/>
      <c r="L20" s="18"/>
      <c r="M20" s="18"/>
      <c r="N20" s="18"/>
    </row>
    <row r="21" spans="1:22" ht="30" customHeight="1">
      <c r="A21" s="16"/>
      <c r="B21" s="16"/>
      <c r="C21" s="16"/>
      <c r="D21" s="16"/>
      <c r="E21" s="16"/>
      <c r="F21" s="16"/>
      <c r="G21" s="16"/>
      <c r="H21" s="16"/>
      <c r="I21" s="16"/>
      <c r="J21" s="16"/>
      <c r="K21" s="16"/>
      <c r="L21" s="16"/>
      <c r="M21" s="16"/>
      <c r="N21" s="16"/>
      <c r="O21" s="16"/>
      <c r="P21" s="16"/>
      <c r="Q21" s="16"/>
      <c r="R21" s="16"/>
      <c r="S21" s="16"/>
      <c r="T21" s="16"/>
      <c r="U21" s="16"/>
      <c r="V21" s="16"/>
    </row>
    <row r="22" spans="1:22" ht="30" customHeight="1"/>
    <row r="23" spans="1:22" ht="30" customHeight="1"/>
    <row r="24" spans="1:22" ht="30" customHeight="1"/>
    <row r="25" spans="1:22" ht="30" customHeight="1"/>
    <row r="26" spans="1:22" ht="30" customHeight="1"/>
    <row r="27" spans="1:22" ht="30" customHeight="1"/>
    <row r="28" spans="1:22" ht="30" customHeight="1"/>
    <row r="29" spans="1:22" ht="30" customHeight="1"/>
    <row r="30" spans="1:22" ht="30" customHeight="1"/>
    <row r="31" spans="1:22" ht="30" customHeight="1">
      <c r="A31" s="107" t="s">
        <v>26</v>
      </c>
      <c r="B31" s="107"/>
      <c r="C31" s="11" t="s">
        <v>27</v>
      </c>
      <c r="D31" s="11" t="s">
        <v>28</v>
      </c>
      <c r="E31" s="11" t="s">
        <v>29</v>
      </c>
      <c r="F31" s="11" t="s">
        <v>30</v>
      </c>
      <c r="G31" s="11" t="s">
        <v>31</v>
      </c>
      <c r="H31" s="11" t="s">
        <v>32</v>
      </c>
      <c r="I31" s="11" t="s">
        <v>33</v>
      </c>
      <c r="J31" s="11" t="s">
        <v>34</v>
      </c>
      <c r="K31" s="11" t="s">
        <v>35</v>
      </c>
      <c r="L31" s="11" t="s">
        <v>36</v>
      </c>
      <c r="M31" s="11" t="s">
        <v>37</v>
      </c>
      <c r="N31" s="11" t="s">
        <v>38</v>
      </c>
      <c r="P31" s="12"/>
      <c r="Q31" s="23"/>
      <c r="R31" s="23"/>
      <c r="S31" s="23"/>
      <c r="T31" s="23"/>
      <c r="U31" s="23"/>
      <c r="V31" s="23"/>
    </row>
    <row r="32" spans="1:22" ht="30" customHeight="1">
      <c r="A32" s="107"/>
      <c r="B32" s="107"/>
      <c r="C32" s="13" t="str">
        <f>IF(Instructions!C5="",C3,Instructions!C5)</f>
        <v>Month_1</v>
      </c>
      <c r="D32" s="13" t="str">
        <f t="shared" ref="D32:N32" si="8">IF(C32=C31,D31,IF(MONTH(C32)=12,DATE(YEAR(C32)+1,1,1),DATE(YEAR(C32),MONTH(C32)+1,1)))</f>
        <v>Month_2</v>
      </c>
      <c r="E32" s="13" t="str">
        <f t="shared" si="8"/>
        <v>Month_3</v>
      </c>
      <c r="F32" s="13" t="str">
        <f t="shared" si="8"/>
        <v>Month_4</v>
      </c>
      <c r="G32" s="13" t="str">
        <f t="shared" si="8"/>
        <v>Month_5</v>
      </c>
      <c r="H32" s="13" t="str">
        <f t="shared" si="8"/>
        <v>Month_6</v>
      </c>
      <c r="I32" s="13" t="str">
        <f t="shared" si="8"/>
        <v>Month_7</v>
      </c>
      <c r="J32" s="13" t="str">
        <f t="shared" si="8"/>
        <v>Month_8</v>
      </c>
      <c r="K32" s="13" t="str">
        <f t="shared" si="8"/>
        <v>Month_9</v>
      </c>
      <c r="L32" s="13" t="str">
        <f t="shared" si="8"/>
        <v>Month_10</v>
      </c>
      <c r="M32" s="13" t="str">
        <f t="shared" si="8"/>
        <v>Month_11</v>
      </c>
      <c r="N32" s="13" t="str">
        <f t="shared" si="8"/>
        <v>Month_12</v>
      </c>
      <c r="P32" s="14"/>
      <c r="Q32" s="14"/>
      <c r="R32" s="14"/>
      <c r="S32" s="14"/>
      <c r="T32" s="14"/>
      <c r="U32" s="14"/>
      <c r="V32" s="14"/>
    </row>
    <row r="33" spans="1:22">
      <c r="A33" s="113" t="s">
        <v>40</v>
      </c>
      <c r="B33" s="114"/>
      <c r="C33" s="21">
        <f>Month_1!$E$63</f>
        <v>0</v>
      </c>
      <c r="D33" s="21">
        <f>Month_2!$E$63</f>
        <v>0</v>
      </c>
      <c r="E33" s="21">
        <f>Month_3!$E$63</f>
        <v>0</v>
      </c>
      <c r="F33" s="21">
        <f>Month_4!$E$63</f>
        <v>0</v>
      </c>
      <c r="G33" s="21">
        <f>Month_5!$E$63</f>
        <v>0</v>
      </c>
      <c r="H33" s="21">
        <f>Month_6!$E$63</f>
        <v>0</v>
      </c>
      <c r="I33" s="21">
        <f>Month_7!$E$63</f>
        <v>0</v>
      </c>
      <c r="J33" s="21">
        <f>Month_8!$E$63</f>
        <v>0</v>
      </c>
      <c r="K33" s="21">
        <f>Month_9!$E$63</f>
        <v>0</v>
      </c>
      <c r="L33" s="21">
        <f>Month_10!$E$63</f>
        <v>0</v>
      </c>
      <c r="M33" s="21">
        <f>Month_11!$E$63</f>
        <v>0</v>
      </c>
      <c r="N33" s="21">
        <f>Month_12!$E$63</f>
        <v>0</v>
      </c>
      <c r="O33" s="24"/>
      <c r="P33" s="12"/>
      <c r="Q33" s="12"/>
      <c r="R33" s="12"/>
      <c r="S33" s="12"/>
      <c r="T33" s="12"/>
      <c r="U33" s="12"/>
      <c r="V33" s="12"/>
    </row>
    <row r="34" spans="1:22" ht="15" customHeight="1">
      <c r="A34" s="140" t="s">
        <v>114</v>
      </c>
      <c r="B34" s="141" t="s">
        <v>115</v>
      </c>
      <c r="C34" s="3">
        <f>COUNTIF(Month_1!$Q$3:$Q$62,1)</f>
        <v>0</v>
      </c>
      <c r="D34" s="3">
        <f>COUNTIF(Month_2!$Q$3:$Q$62,1)</f>
        <v>0</v>
      </c>
      <c r="E34" s="3">
        <f>COUNTIF(Month_3!$Q$3:$Q$62,1)</f>
        <v>0</v>
      </c>
      <c r="F34" s="3">
        <f>COUNTIF(Month_4!$Q$3:$Q$62,1)</f>
        <v>0</v>
      </c>
      <c r="G34" s="3">
        <f>COUNTIF(Month_5!$Q$3:$Q$62,1)</f>
        <v>0</v>
      </c>
      <c r="H34" s="3">
        <f>COUNTIF(Month_6!$Q$3:$Q$62,1)</f>
        <v>0</v>
      </c>
      <c r="I34" s="3">
        <f>COUNTIF(Month_7!$Q$3:$Q$62,1)</f>
        <v>0</v>
      </c>
      <c r="J34" s="3">
        <f>COUNTIF(Month_8!$Q$3:$Q$62,1)</f>
        <v>0</v>
      </c>
      <c r="K34" s="3">
        <f>COUNTIF(Month_9!$Q$3:$Q$62,1)</f>
        <v>0</v>
      </c>
      <c r="L34" s="3">
        <f>COUNTIF(Month_10!$Q$3:$Q$62,1)</f>
        <v>0</v>
      </c>
      <c r="M34" s="3">
        <f>COUNTIF(Month_11!$Q$3:$Q$62,1)</f>
        <v>0</v>
      </c>
      <c r="N34" s="3">
        <f>COUNTIF(Month_12!$Q$3:$Q$62,1)</f>
        <v>0</v>
      </c>
    </row>
    <row r="35" spans="1:22">
      <c r="A35" s="140"/>
      <c r="B35" s="141"/>
      <c r="C35" s="20" t="e">
        <f>C34/C33</f>
        <v>#DIV/0!</v>
      </c>
      <c r="D35" s="20" t="e">
        <f t="shared" ref="D35:N35" si="9">D34/D33</f>
        <v>#DIV/0!</v>
      </c>
      <c r="E35" s="20" t="e">
        <f t="shared" si="9"/>
        <v>#DIV/0!</v>
      </c>
      <c r="F35" s="20" t="e">
        <f t="shared" si="9"/>
        <v>#DIV/0!</v>
      </c>
      <c r="G35" s="20" t="e">
        <f t="shared" si="9"/>
        <v>#DIV/0!</v>
      </c>
      <c r="H35" s="20" t="e">
        <f t="shared" si="9"/>
        <v>#DIV/0!</v>
      </c>
      <c r="I35" s="20" t="e">
        <f t="shared" si="9"/>
        <v>#DIV/0!</v>
      </c>
      <c r="J35" s="20" t="e">
        <f t="shared" si="9"/>
        <v>#DIV/0!</v>
      </c>
      <c r="K35" s="20" t="e">
        <f t="shared" si="9"/>
        <v>#DIV/0!</v>
      </c>
      <c r="L35" s="20" t="e">
        <f t="shared" si="9"/>
        <v>#DIV/0!</v>
      </c>
      <c r="M35" s="20" t="e">
        <f t="shared" si="9"/>
        <v>#DIV/0!</v>
      </c>
      <c r="N35" s="20" t="e">
        <f t="shared" si="9"/>
        <v>#DIV/0!</v>
      </c>
    </row>
    <row r="36" spans="1:22">
      <c r="A36" s="140"/>
      <c r="B36" s="141" t="s">
        <v>116</v>
      </c>
      <c r="C36" s="3">
        <f>COUNTIF(Month_1!$Q$3:$Q$62,2)</f>
        <v>0</v>
      </c>
      <c r="D36" s="3">
        <f>COUNTIF(Month_2!$Q$3:$Q$62,2)</f>
        <v>0</v>
      </c>
      <c r="E36" s="3">
        <f>COUNTIF(Month_3!$Q$3:$Q$62,2)</f>
        <v>0</v>
      </c>
      <c r="F36" s="3">
        <f>COUNTIF(Month_4!$Q$3:$Q$62,2)</f>
        <v>0</v>
      </c>
      <c r="G36" s="3">
        <f>COUNTIF(Month_5!$Q$3:$Q$62,2)</f>
        <v>0</v>
      </c>
      <c r="H36" s="3">
        <f>COUNTIF(Month_6!$Q$3:$Q$62,2)</f>
        <v>0</v>
      </c>
      <c r="I36" s="3">
        <f>COUNTIF(Month_7!$Q$3:$Q$62,2)</f>
        <v>0</v>
      </c>
      <c r="J36" s="3">
        <f>COUNTIF(Month_8!$Q$3:$Q$62,2)</f>
        <v>0</v>
      </c>
      <c r="K36" s="3">
        <f>COUNTIF(Month_9!$Q$3:$Q$62,2)</f>
        <v>0</v>
      </c>
      <c r="L36" s="3">
        <f>COUNTIF(Month_10!$Q$3:$Q$62,2)</f>
        <v>0</v>
      </c>
      <c r="M36" s="3">
        <f>COUNTIF(Month_11!$Q$3:$Q$62,2)</f>
        <v>0</v>
      </c>
      <c r="N36" s="3">
        <f>COUNTIF(Month_12!$Q$3:$Q$62,2)</f>
        <v>0</v>
      </c>
    </row>
    <row r="37" spans="1:22">
      <c r="A37" s="140"/>
      <c r="B37" s="141"/>
      <c r="C37" s="20" t="e">
        <f>C36/C33</f>
        <v>#DIV/0!</v>
      </c>
      <c r="D37" s="20" t="e">
        <f t="shared" ref="D37:N37" si="10">D36/D33</f>
        <v>#DIV/0!</v>
      </c>
      <c r="E37" s="20" t="e">
        <f t="shared" si="10"/>
        <v>#DIV/0!</v>
      </c>
      <c r="F37" s="20" t="e">
        <f t="shared" si="10"/>
        <v>#DIV/0!</v>
      </c>
      <c r="G37" s="20" t="e">
        <f t="shared" si="10"/>
        <v>#DIV/0!</v>
      </c>
      <c r="H37" s="20" t="e">
        <f t="shared" si="10"/>
        <v>#DIV/0!</v>
      </c>
      <c r="I37" s="20" t="e">
        <f t="shared" si="10"/>
        <v>#DIV/0!</v>
      </c>
      <c r="J37" s="20" t="e">
        <f t="shared" si="10"/>
        <v>#DIV/0!</v>
      </c>
      <c r="K37" s="20" t="e">
        <f t="shared" si="10"/>
        <v>#DIV/0!</v>
      </c>
      <c r="L37" s="20" t="e">
        <f t="shared" si="10"/>
        <v>#DIV/0!</v>
      </c>
      <c r="M37" s="20" t="e">
        <f t="shared" si="10"/>
        <v>#DIV/0!</v>
      </c>
      <c r="N37" s="20" t="e">
        <f t="shared" si="10"/>
        <v>#DIV/0!</v>
      </c>
    </row>
    <row r="38" spans="1:22">
      <c r="A38" s="140"/>
      <c r="B38" s="141" t="s">
        <v>117</v>
      </c>
      <c r="C38" s="26">
        <f>COUNTIF(Month_1!$Q$3:$Q$62,3)</f>
        <v>0</v>
      </c>
      <c r="D38" s="26">
        <f>COUNTIF(Month_2!$Q$3:$Q$62,3)</f>
        <v>0</v>
      </c>
      <c r="E38" s="26">
        <f>COUNTIF(Month_3!$Q$3:$Q$62,3)</f>
        <v>0</v>
      </c>
      <c r="F38" s="26">
        <f>COUNTIF(Month_4!$Q$3:$Q$62,3)</f>
        <v>0</v>
      </c>
      <c r="G38" s="26">
        <f>COUNTIF(Month_5!$Q$3:$Q$62,3)</f>
        <v>0</v>
      </c>
      <c r="H38" s="26">
        <f>COUNTIF(Month_6!$Q$3:$Q$62,3)</f>
        <v>0</v>
      </c>
      <c r="I38" s="26">
        <f>COUNTIF(Month_7!$Q$3:$Q$62,3)</f>
        <v>0</v>
      </c>
      <c r="J38" s="26">
        <f>COUNTIF(Month_8!$Q$3:$Q$62,3)</f>
        <v>0</v>
      </c>
      <c r="K38" s="26">
        <f>COUNTIF(Month_9!$Q$3:$Q$62,3)</f>
        <v>0</v>
      </c>
      <c r="L38" s="26">
        <f>COUNTIF(Month_10!$Q$3:$Q$62,3)</f>
        <v>0</v>
      </c>
      <c r="M38" s="26">
        <f>COUNTIF(Month_11!$Q$3:$Q$62,3)</f>
        <v>0</v>
      </c>
      <c r="N38" s="26">
        <f>COUNTIF(Month_12!$Q$3:$Q$62,3)</f>
        <v>0</v>
      </c>
    </row>
    <row r="39" spans="1:22">
      <c r="A39" s="140"/>
      <c r="B39" s="141"/>
      <c r="C39" s="20" t="e">
        <f>C38/C33</f>
        <v>#DIV/0!</v>
      </c>
      <c r="D39" s="20" t="e">
        <f t="shared" ref="D39:N39" si="11">D38/D33</f>
        <v>#DIV/0!</v>
      </c>
      <c r="E39" s="20" t="e">
        <f t="shared" si="11"/>
        <v>#DIV/0!</v>
      </c>
      <c r="F39" s="20" t="e">
        <f t="shared" si="11"/>
        <v>#DIV/0!</v>
      </c>
      <c r="G39" s="20" t="e">
        <f t="shared" si="11"/>
        <v>#DIV/0!</v>
      </c>
      <c r="H39" s="20" t="e">
        <f t="shared" si="11"/>
        <v>#DIV/0!</v>
      </c>
      <c r="I39" s="20" t="e">
        <f t="shared" si="11"/>
        <v>#DIV/0!</v>
      </c>
      <c r="J39" s="20" t="e">
        <f t="shared" si="11"/>
        <v>#DIV/0!</v>
      </c>
      <c r="K39" s="20" t="e">
        <f t="shared" si="11"/>
        <v>#DIV/0!</v>
      </c>
      <c r="L39" s="20" t="e">
        <f t="shared" si="11"/>
        <v>#DIV/0!</v>
      </c>
      <c r="M39" s="20" t="e">
        <f t="shared" si="11"/>
        <v>#DIV/0!</v>
      </c>
      <c r="N39" s="20" t="e">
        <f t="shared" si="11"/>
        <v>#DIV/0!</v>
      </c>
    </row>
    <row r="50" spans="19:32" s="16" customFormat="1" ht="30" customHeight="1"/>
    <row r="51" spans="19:32" ht="30" customHeight="1"/>
    <row r="52" spans="19:32" ht="30" customHeight="1"/>
    <row r="53" spans="19:32" ht="30" customHeight="1"/>
    <row r="54" spans="19:32" ht="30" customHeight="1"/>
    <row r="55" spans="19:32" ht="30" customHeight="1"/>
    <row r="56" spans="19:32" ht="30" customHeight="1">
      <c r="S56" s="25"/>
      <c r="T56" s="25"/>
      <c r="U56" s="25"/>
      <c r="V56" s="25"/>
      <c r="W56" s="25"/>
      <c r="X56" s="25"/>
      <c r="Y56" s="25"/>
      <c r="Z56" s="25"/>
      <c r="AA56" s="25"/>
      <c r="AB56" s="25"/>
      <c r="AC56" s="25"/>
      <c r="AD56" s="25"/>
      <c r="AE56" s="25"/>
      <c r="AF56" s="25"/>
    </row>
    <row r="57" spans="19:32" ht="30" customHeight="1">
      <c r="S57" s="25"/>
      <c r="T57" s="25"/>
      <c r="U57" s="25"/>
      <c r="V57" s="25"/>
      <c r="W57" s="25"/>
      <c r="X57" s="25"/>
      <c r="Y57" s="25"/>
      <c r="Z57" s="25"/>
      <c r="AA57" s="25"/>
      <c r="AB57" s="25"/>
      <c r="AC57" s="25"/>
      <c r="AD57" s="25"/>
      <c r="AE57" s="25"/>
      <c r="AF57" s="25"/>
    </row>
    <row r="58" spans="19:32" ht="30" customHeight="1">
      <c r="S58" s="25"/>
      <c r="T58" s="25"/>
      <c r="U58" s="25"/>
      <c r="V58" s="25"/>
      <c r="W58" s="25"/>
      <c r="X58" s="25"/>
      <c r="Y58" s="25"/>
      <c r="Z58" s="25"/>
      <c r="AA58" s="25"/>
      <c r="AB58" s="25"/>
      <c r="AC58" s="25"/>
      <c r="AD58" s="25"/>
      <c r="AE58" s="25"/>
      <c r="AF58" s="25"/>
    </row>
  </sheetData>
  <sheetProtection sheet="1" objects="1" scenarios="1"/>
  <mergeCells count="18">
    <mergeCell ref="A1:N1"/>
    <mergeCell ref="A2:N2"/>
    <mergeCell ref="A3:B4"/>
    <mergeCell ref="A5:B5"/>
    <mergeCell ref="B6:B7"/>
    <mergeCell ref="A6:A19"/>
    <mergeCell ref="B16:B17"/>
    <mergeCell ref="B18:B19"/>
    <mergeCell ref="B8:B9"/>
    <mergeCell ref="B10:B11"/>
    <mergeCell ref="B12:B13"/>
    <mergeCell ref="B14:B15"/>
    <mergeCell ref="A34:A39"/>
    <mergeCell ref="A31:B32"/>
    <mergeCell ref="A33:B33"/>
    <mergeCell ref="B34:B35"/>
    <mergeCell ref="B36:B37"/>
    <mergeCell ref="B38:B39"/>
  </mergeCells>
  <conditionalFormatting sqref="C5:N5">
    <cfRule type="cellIs" dxfId="39" priority="3" operator="equal">
      <formula>0</formula>
    </cfRule>
  </conditionalFormatting>
  <conditionalFormatting sqref="C5:N19">
    <cfRule type="containsErrors" dxfId="38" priority="4">
      <formula>ISERROR(C5)</formula>
    </cfRule>
  </conditionalFormatting>
  <conditionalFormatting sqref="C33:N33">
    <cfRule type="cellIs" dxfId="37" priority="1" operator="equal">
      <formula>0</formula>
    </cfRule>
  </conditionalFormatting>
  <conditionalFormatting sqref="C33:N39">
    <cfRule type="containsErrors" dxfId="36" priority="2">
      <formula>ISERROR(C33)</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888D-7939-47E6-807C-29C2FEBCC3CC}">
  <sheetPr codeName="Sheet8">
    <tabColor rgb="FFCEE5B4"/>
  </sheetPr>
  <dimension ref="A1:V298"/>
  <sheetViews>
    <sheetView showGridLines="0" zoomScaleNormal="100" workbookViewId="0">
      <selection sqref="A1:N1"/>
    </sheetView>
  </sheetViews>
  <sheetFormatPr defaultColWidth="9.140625" defaultRowHeight="15"/>
  <cols>
    <col min="1" max="1" width="12.28515625" style="22" customWidth="1"/>
    <col min="2" max="2" width="31.85546875" style="22" customWidth="1"/>
    <col min="3" max="17" width="13.7109375" style="22" customWidth="1"/>
    <col min="18" max="20" width="9.140625" style="22"/>
    <col min="21" max="21" width="19.85546875" style="22" customWidth="1"/>
    <col min="22" max="16384" width="9.140625" style="22"/>
  </cols>
  <sheetData>
    <row r="1" spans="1:22" ht="52.5" customHeight="1">
      <c r="A1" s="105" t="str">
        <f>"Summary Data for "&amp;Instructions!C4&amp;": By Resident"</f>
        <v>Summary Data for : By Resident</v>
      </c>
      <c r="B1" s="105"/>
      <c r="C1" s="105"/>
      <c r="D1" s="105"/>
      <c r="E1" s="105"/>
      <c r="F1" s="105"/>
      <c r="G1" s="105"/>
      <c r="H1" s="105"/>
      <c r="I1" s="105"/>
      <c r="J1" s="105"/>
      <c r="K1" s="105"/>
      <c r="L1" s="105"/>
      <c r="M1" s="105"/>
      <c r="N1" s="105"/>
    </row>
    <row r="2" spans="1:22" ht="42" customHeight="1" thickBot="1">
      <c r="A2" s="142" t="s">
        <v>118</v>
      </c>
      <c r="B2" s="142"/>
      <c r="C2" s="142"/>
      <c r="D2" s="142"/>
      <c r="E2" s="142"/>
      <c r="F2" s="142"/>
      <c r="G2" s="142"/>
      <c r="H2" s="142"/>
      <c r="I2" s="142"/>
      <c r="J2" s="142"/>
      <c r="K2" s="142"/>
      <c r="L2" s="142"/>
      <c r="M2" s="142"/>
      <c r="N2" s="142"/>
    </row>
    <row r="3" spans="1:22" ht="75.75" customHeight="1" thickBot="1">
      <c r="A3" s="148" t="s">
        <v>119</v>
      </c>
      <c r="B3" s="148"/>
      <c r="C3" s="145"/>
      <c r="D3" s="146"/>
      <c r="E3" s="146"/>
      <c r="F3" s="146"/>
      <c r="G3" s="146"/>
      <c r="H3" s="146"/>
      <c r="I3" s="146"/>
      <c r="J3" s="146"/>
      <c r="K3" s="146"/>
      <c r="L3" s="146"/>
      <c r="M3" s="146"/>
      <c r="N3" s="147"/>
    </row>
    <row r="4" spans="1:22" ht="31.5" customHeight="1">
      <c r="A4"/>
      <c r="B4"/>
      <c r="C4"/>
      <c r="D4"/>
      <c r="E4"/>
      <c r="F4"/>
      <c r="G4"/>
      <c r="H4"/>
      <c r="I4"/>
      <c r="J4"/>
      <c r="K4"/>
      <c r="L4"/>
      <c r="M4"/>
      <c r="N4"/>
    </row>
    <row r="5" spans="1:22" ht="30" customHeight="1">
      <c r="A5" s="107" t="s">
        <v>26</v>
      </c>
      <c r="B5" s="107"/>
      <c r="C5" s="11" t="s">
        <v>27</v>
      </c>
      <c r="D5" s="11" t="s">
        <v>28</v>
      </c>
      <c r="E5" s="11" t="s">
        <v>29</v>
      </c>
      <c r="F5" s="11" t="s">
        <v>30</v>
      </c>
      <c r="G5" s="11" t="s">
        <v>31</v>
      </c>
      <c r="H5" s="11" t="s">
        <v>32</v>
      </c>
      <c r="I5" s="11" t="s">
        <v>33</v>
      </c>
      <c r="J5" s="11" t="s">
        <v>34</v>
      </c>
      <c r="K5" s="11" t="s">
        <v>35</v>
      </c>
      <c r="L5" s="11" t="s">
        <v>36</v>
      </c>
      <c r="M5" s="11" t="s">
        <v>37</v>
      </c>
      <c r="N5" s="11" t="s">
        <v>38</v>
      </c>
      <c r="P5" s="12"/>
      <c r="Q5" s="23"/>
      <c r="R5" s="23"/>
      <c r="S5" s="23"/>
      <c r="T5" s="23"/>
      <c r="U5" s="23"/>
      <c r="V5" s="23"/>
    </row>
    <row r="6" spans="1:22" ht="30" customHeight="1">
      <c r="A6" s="107"/>
      <c r="B6" s="107"/>
      <c r="C6" s="13" t="str">
        <f>IF(Instructions!C5="",C5,Instructions!C5)</f>
        <v>Month_1</v>
      </c>
      <c r="D6" s="13" t="str">
        <f t="shared" ref="D6:N6" si="0">IF(C6=C5,D5,IF(MONTH(C6)=12,DATE(YEAR(C6)+1,1,1),DATE(YEAR(C6),MONTH(C6)+1,1)))</f>
        <v>Month_2</v>
      </c>
      <c r="E6" s="13" t="str">
        <f t="shared" si="0"/>
        <v>Month_3</v>
      </c>
      <c r="F6" s="13" t="str">
        <f t="shared" si="0"/>
        <v>Month_4</v>
      </c>
      <c r="G6" s="13" t="str">
        <f t="shared" si="0"/>
        <v>Month_5</v>
      </c>
      <c r="H6" s="13" t="str">
        <f t="shared" si="0"/>
        <v>Month_6</v>
      </c>
      <c r="I6" s="13" t="str">
        <f t="shared" si="0"/>
        <v>Month_7</v>
      </c>
      <c r="J6" s="13" t="str">
        <f t="shared" si="0"/>
        <v>Month_8</v>
      </c>
      <c r="K6" s="13" t="str">
        <f t="shared" si="0"/>
        <v>Month_9</v>
      </c>
      <c r="L6" s="13" t="str">
        <f t="shared" si="0"/>
        <v>Month_10</v>
      </c>
      <c r="M6" s="13" t="str">
        <f t="shared" si="0"/>
        <v>Month_11</v>
      </c>
      <c r="N6" s="13" t="str">
        <f t="shared" si="0"/>
        <v>Month_12</v>
      </c>
      <c r="P6" s="14"/>
      <c r="Q6" s="14"/>
      <c r="R6" s="14"/>
      <c r="S6" s="14"/>
      <c r="T6" s="14"/>
      <c r="U6" s="14"/>
      <c r="V6" s="14"/>
    </row>
    <row r="7" spans="1:22">
      <c r="A7" s="110" t="str">
        <f>"General Information: "&amp;$C$3</f>
        <v xml:space="preserve">General Information: </v>
      </c>
      <c r="B7" s="78" t="s">
        <v>40</v>
      </c>
      <c r="C7" s="21" t="e">
        <f>IF($C$3="",NA(),COUNTIF(Month_1!$A$3:$A$62,"="&amp;$C$3))</f>
        <v>#N/A</v>
      </c>
      <c r="D7" s="21" t="e">
        <f>IF($C$3="",NA(),COUNTIF(Month_2!$A$3:$A$62,"="&amp;$C$3))</f>
        <v>#N/A</v>
      </c>
      <c r="E7" s="21" t="e">
        <f>IF($C$3="",NA(),COUNTIF(Month_3!$A$3:$A$62,"="&amp;$C$3))</f>
        <v>#N/A</v>
      </c>
      <c r="F7" s="21" t="e">
        <f>IF($C$3="",NA(),COUNTIF(Month_4!$A$3:$A$62,"="&amp;$C$3))</f>
        <v>#N/A</v>
      </c>
      <c r="G7" s="21" t="e">
        <f>IF($C$3="",NA(),COUNTIF(Month_5!$A$3:$A$62,"="&amp;$C$3))</f>
        <v>#N/A</v>
      </c>
      <c r="H7" s="21" t="e">
        <f>IF($C$3="",NA(),COUNTIF(Month_6!$A$3:$A$62,"="&amp;$C$3))</f>
        <v>#N/A</v>
      </c>
      <c r="I7" s="21" t="e">
        <f>IF($C$3="",NA(),COUNTIF(Month_7!$A$3:$A$62,"="&amp;$C$3))</f>
        <v>#N/A</v>
      </c>
      <c r="J7" s="21" t="e">
        <f>IF($C$3="",NA(),COUNTIF(Month_8!$A$3:$A$62,"="&amp;$C$3))</f>
        <v>#N/A</v>
      </c>
      <c r="K7" s="21" t="e">
        <f>IF($C$3="",NA(),COUNTIF(Month_9!$A$3:$A$62,"="&amp;$C$3))</f>
        <v>#N/A</v>
      </c>
      <c r="L7" s="21" t="e">
        <f>IF($C$3="",NA(),COUNTIF(Month_10!$A$3:$A$62,"="&amp;$C$3))</f>
        <v>#N/A</v>
      </c>
      <c r="M7" s="21" t="e">
        <f>IF($C$3="",NA(),COUNTIF(Month_11!$A$3:$A$62,"="&amp;$C$3))</f>
        <v>#N/A</v>
      </c>
      <c r="N7" s="21" t="e">
        <f>IF($C$3="",NA(),COUNTIF(Month_12!$A$3:$A$62,"="&amp;$C$3))</f>
        <v>#N/A</v>
      </c>
      <c r="O7" s="24"/>
      <c r="P7" s="12"/>
      <c r="Q7" s="12"/>
      <c r="R7" s="12"/>
      <c r="S7" s="12"/>
      <c r="T7" s="12"/>
      <c r="U7" s="12"/>
      <c r="V7" s="12"/>
    </row>
    <row r="8" spans="1:22">
      <c r="A8" s="111"/>
      <c r="B8" s="143" t="s">
        <v>41</v>
      </c>
      <c r="C8" s="2">
        <f>COUNTIFS(Month_1!$F$3:$F$62,"X",Month_1!$A$3:$A$62,"="&amp;$C$3)</f>
        <v>0</v>
      </c>
      <c r="D8" s="2">
        <f>COUNTIFS(Month_2!$F$3:$F$62,"X",Month_2!$A$3:$A$62,"="&amp;$C$3)</f>
        <v>0</v>
      </c>
      <c r="E8" s="2">
        <f>COUNTIFS(Month_3!$F$3:$F$62,"X",Month_3!$A$3:$A$62,"="&amp;$C$3)</f>
        <v>0</v>
      </c>
      <c r="F8" s="2">
        <f>COUNTIFS(Month_4!$F$3:$F$62,"X",Month_4!$A$3:$A$62,"="&amp;$C$3)</f>
        <v>0</v>
      </c>
      <c r="G8" s="2">
        <f>COUNTIFS(Month_5!$F$3:$F$62,"X",Month_5!$A$3:$A$62,"="&amp;$C$3)</f>
        <v>0</v>
      </c>
      <c r="H8" s="2">
        <f>COUNTIFS(Month_6!$F$3:$F$62,"X",Month_6!$A$3:$A$62,"="&amp;$C$3)</f>
        <v>0</v>
      </c>
      <c r="I8" s="2">
        <f>COUNTIFS(Month_7!$F$3:$F$62,"X",Month_7!$A$3:$A$62,"="&amp;$C$3)</f>
        <v>0</v>
      </c>
      <c r="J8" s="2">
        <f>COUNTIFS(Month_8!$F$3:$F$62,"X",Month_8!$A$3:$A$62,"="&amp;$C$3)</f>
        <v>0</v>
      </c>
      <c r="K8" s="2">
        <f>COUNTIFS(Month_9!$F$3:$F$62,"X",Month_9!$A$3:$A$62,"="&amp;$C$3)</f>
        <v>0</v>
      </c>
      <c r="L8" s="2">
        <f>COUNTIFS(Month_10!$F$3:$F$62,"X",Month_10!$A$3:$A$62,"="&amp;$C$3)</f>
        <v>0</v>
      </c>
      <c r="M8" s="2">
        <f>COUNTIFS(Month_11!$F$3:$F$62,"X",Month_11!$A$3:$A$62,"="&amp;$C$3)</f>
        <v>0</v>
      </c>
      <c r="N8" s="2">
        <f>COUNTIFS(Month_12!$F$3:$F$62,"X",Month_12!$A$3:$A$62,"="&amp;$C$3)</f>
        <v>0</v>
      </c>
      <c r="O8" s="24"/>
      <c r="P8" s="12"/>
      <c r="Q8" s="12"/>
      <c r="R8" s="12"/>
      <c r="S8" s="12"/>
      <c r="T8" s="12"/>
      <c r="U8" s="12"/>
      <c r="V8" s="12"/>
    </row>
    <row r="9" spans="1:22">
      <c r="A9" s="111"/>
      <c r="B9" s="144"/>
      <c r="C9" s="19" t="e">
        <f>C8/C7</f>
        <v>#N/A</v>
      </c>
      <c r="D9" s="19" t="e">
        <f t="shared" ref="D9:N9" si="1">D8/D7</f>
        <v>#N/A</v>
      </c>
      <c r="E9" s="19" t="e">
        <f t="shared" si="1"/>
        <v>#N/A</v>
      </c>
      <c r="F9" s="19" t="e">
        <f t="shared" si="1"/>
        <v>#N/A</v>
      </c>
      <c r="G9" s="19" t="e">
        <f>G8/G7</f>
        <v>#N/A</v>
      </c>
      <c r="H9" s="19" t="e">
        <f t="shared" si="1"/>
        <v>#N/A</v>
      </c>
      <c r="I9" s="19" t="e">
        <f t="shared" si="1"/>
        <v>#N/A</v>
      </c>
      <c r="J9" s="19" t="e">
        <f t="shared" si="1"/>
        <v>#N/A</v>
      </c>
      <c r="K9" s="19" t="e">
        <f t="shared" si="1"/>
        <v>#N/A</v>
      </c>
      <c r="L9" s="19" t="e">
        <f t="shared" si="1"/>
        <v>#N/A</v>
      </c>
      <c r="M9" s="19" t="e">
        <f t="shared" si="1"/>
        <v>#N/A</v>
      </c>
      <c r="N9" s="19" t="e">
        <f t="shared" si="1"/>
        <v>#N/A</v>
      </c>
      <c r="O9" s="24"/>
      <c r="P9" s="12"/>
      <c r="Q9" s="12"/>
      <c r="R9" s="12"/>
      <c r="S9" s="12"/>
      <c r="T9" s="12"/>
      <c r="U9" s="12"/>
      <c r="V9" s="12"/>
    </row>
    <row r="10" spans="1:22">
      <c r="A10" s="111"/>
      <c r="B10" s="143" t="s">
        <v>42</v>
      </c>
      <c r="C10" s="2">
        <f>COUNTIFS(Month_1!$O$3:$O$62,"X",Month_1!$A$3:$A$62,"="&amp;$C$3)</f>
        <v>0</v>
      </c>
      <c r="D10" s="2">
        <f>COUNTIFS(Month_2!$O$3:$O$62,"X",Month_2!$A$3:$A$62,"="&amp;$C$3)</f>
        <v>0</v>
      </c>
      <c r="E10" s="2">
        <f>COUNTIFS(Month_3!$O$3:$O$62,"X",Month_3!$A$3:$A$62,"="&amp;$C$3)</f>
        <v>0</v>
      </c>
      <c r="F10" s="2">
        <f>COUNTIFS(Month_4!$O$3:$O$62,"X",Month_4!$A$3:$A$62,"="&amp;$C$3)</f>
        <v>0</v>
      </c>
      <c r="G10" s="2">
        <f>COUNTIFS(Month_5!$O$3:$O$62,"X",Month_5!$A$3:$A$62,"="&amp;$C$3)</f>
        <v>0</v>
      </c>
      <c r="H10" s="2">
        <f>COUNTIFS(Month_6!$O$3:$O$62,"X",Month_6!$A$3:$A$62,"="&amp;$C$3)</f>
        <v>0</v>
      </c>
      <c r="I10" s="2">
        <f>COUNTIFS(Month_7!$O$3:$O$62,"X",Month_7!$A$3:$A$62,"="&amp;$C$3)</f>
        <v>0</v>
      </c>
      <c r="J10" s="2">
        <f>COUNTIFS(Month_8!$O$3:$O$62,"X",Month_8!$A$3:$A$62,"="&amp;$C$3)</f>
        <v>0</v>
      </c>
      <c r="K10" s="2">
        <f>COUNTIFS(Month_9!$O$3:$O$62,"X",Month_9!$A$3:$A$62,"="&amp;$C$3)</f>
        <v>0</v>
      </c>
      <c r="L10" s="2">
        <f>COUNTIFS(Month_10!$O$3:$O$62,"X",Month_10!$A$3:$A$62,"="&amp;$C$3)</f>
        <v>0</v>
      </c>
      <c r="M10" s="2">
        <f>COUNTIFS(Month_11!$O$3:$O$62,"X",Month_11!$A$3:$A$62,"="&amp;$C$3)</f>
        <v>0</v>
      </c>
      <c r="N10" s="2">
        <f>COUNTIFS(Month_12!$O$3:$O$62,"X",Month_12!$A$3:$A$62,"="&amp;$C$3)</f>
        <v>0</v>
      </c>
      <c r="O10" s="24"/>
      <c r="P10" s="12"/>
      <c r="Q10" s="12"/>
      <c r="R10" s="12"/>
      <c r="S10" s="12"/>
      <c r="T10" s="12"/>
      <c r="U10" s="12"/>
      <c r="V10" s="12"/>
    </row>
    <row r="11" spans="1:22">
      <c r="A11" s="111"/>
      <c r="B11" s="144"/>
      <c r="C11" s="20" t="e">
        <f>C10/C7</f>
        <v>#N/A</v>
      </c>
      <c r="D11" s="20" t="e">
        <f t="shared" ref="D11:N11" si="2">D10/D7</f>
        <v>#N/A</v>
      </c>
      <c r="E11" s="20" t="e">
        <f t="shared" si="2"/>
        <v>#N/A</v>
      </c>
      <c r="F11" s="20" t="e">
        <f t="shared" si="2"/>
        <v>#N/A</v>
      </c>
      <c r="G11" s="20" t="e">
        <f t="shared" si="2"/>
        <v>#N/A</v>
      </c>
      <c r="H11" s="20" t="e">
        <f t="shared" si="2"/>
        <v>#N/A</v>
      </c>
      <c r="I11" s="20" t="e">
        <f t="shared" si="2"/>
        <v>#N/A</v>
      </c>
      <c r="J11" s="20" t="e">
        <f t="shared" si="2"/>
        <v>#N/A</v>
      </c>
      <c r="K11" s="20" t="e">
        <f t="shared" si="2"/>
        <v>#N/A</v>
      </c>
      <c r="L11" s="20" t="e">
        <f t="shared" si="2"/>
        <v>#N/A</v>
      </c>
      <c r="M11" s="20" t="e">
        <f t="shared" si="2"/>
        <v>#N/A</v>
      </c>
      <c r="N11" s="20" t="e">
        <f t="shared" si="2"/>
        <v>#N/A</v>
      </c>
      <c r="O11" s="24"/>
      <c r="P11" s="12"/>
      <c r="Q11" s="12"/>
      <c r="R11" s="12"/>
      <c r="S11" s="12"/>
      <c r="T11" s="12"/>
      <c r="U11" s="12"/>
      <c r="V11" s="12"/>
    </row>
    <row r="12" spans="1:22">
      <c r="A12" s="111"/>
      <c r="B12" s="143" t="s">
        <v>43</v>
      </c>
      <c r="C12" s="2">
        <f>COUNTIFS(Month_1!$M$3:$M$62,"X",Month_1!$A$3:$A$62,"="&amp;$C$3)</f>
        <v>0</v>
      </c>
      <c r="D12" s="2">
        <f>COUNTIFS(Month_2!$M$3:$M$62,"X",Month_2!$A$3:$A$62,"="&amp;$C$3)</f>
        <v>0</v>
      </c>
      <c r="E12" s="2">
        <f>COUNTIFS(Month_3!$M$3:$M$62,"X",Month_3!$A$3:$A$62,"="&amp;$C$3)</f>
        <v>0</v>
      </c>
      <c r="F12" s="2">
        <f>COUNTIFS(Month_4!$M$3:$M$62,"X",Month_4!$A$3:$A$62,"="&amp;$C$3)</f>
        <v>0</v>
      </c>
      <c r="G12" s="2">
        <f>COUNTIFS(Month_5!$M$3:$M$62,"X",Month_5!$A$3:$A$62,"="&amp;$C$3)</f>
        <v>0</v>
      </c>
      <c r="H12" s="2">
        <f>COUNTIFS(Month_6!$M$3:$M$62,"X",Month_6!$A$3:$A$62,"="&amp;$C$3)</f>
        <v>0</v>
      </c>
      <c r="I12" s="2">
        <f>COUNTIFS(Month_7!$M$3:$M$62,"X",Month_7!$A$3:$A$62,"="&amp;$C$3)</f>
        <v>0</v>
      </c>
      <c r="J12" s="2">
        <f>COUNTIFS(Month_8!$M$3:$M$62,"X",Month_8!$A$3:$A$62,"="&amp;$C$3)</f>
        <v>0</v>
      </c>
      <c r="K12" s="2">
        <f>COUNTIFS(Month_9!$M$3:$M$62,"X",Month_9!$A$3:$A$62,"="&amp;$C$3)</f>
        <v>0</v>
      </c>
      <c r="L12" s="2">
        <f>COUNTIFS(Month_10!$M$3:$M$62,"X",Month_10!$A$3:$A$62,"="&amp;$C$3)</f>
        <v>0</v>
      </c>
      <c r="M12" s="2">
        <f>COUNTIFS(Month_11!$M$3:$M$62,"X",Month_11!$A$3:$A$62,"="&amp;$C$3)</f>
        <v>0</v>
      </c>
      <c r="N12" s="2">
        <f>COUNTIFS(Month_12!$M$3:$M$62,"X",Month_12!$A$3:$A$62,"="&amp;$C$3)</f>
        <v>0</v>
      </c>
      <c r="O12" s="24"/>
      <c r="P12" s="12"/>
      <c r="Q12" s="12"/>
      <c r="R12" s="12"/>
      <c r="S12" s="12"/>
      <c r="T12" s="12"/>
      <c r="U12" s="12"/>
      <c r="V12" s="12"/>
    </row>
    <row r="13" spans="1:22">
      <c r="A13" s="111"/>
      <c r="B13" s="144"/>
      <c r="C13" s="20" t="e">
        <f>C12/C7</f>
        <v>#N/A</v>
      </c>
      <c r="D13" s="20" t="e">
        <f t="shared" ref="D13:N13" si="3">D12/D7</f>
        <v>#N/A</v>
      </c>
      <c r="E13" s="20" t="e">
        <f t="shared" si="3"/>
        <v>#N/A</v>
      </c>
      <c r="F13" s="20" t="e">
        <f t="shared" si="3"/>
        <v>#N/A</v>
      </c>
      <c r="G13" s="20" t="e">
        <f t="shared" si="3"/>
        <v>#N/A</v>
      </c>
      <c r="H13" s="20" t="e">
        <f t="shared" si="3"/>
        <v>#N/A</v>
      </c>
      <c r="I13" s="20" t="e">
        <f t="shared" si="3"/>
        <v>#N/A</v>
      </c>
      <c r="J13" s="20" t="e">
        <f t="shared" si="3"/>
        <v>#N/A</v>
      </c>
      <c r="K13" s="20" t="e">
        <f t="shared" si="3"/>
        <v>#N/A</v>
      </c>
      <c r="L13" s="20" t="e">
        <f t="shared" si="3"/>
        <v>#N/A</v>
      </c>
      <c r="M13" s="20" t="e">
        <f t="shared" si="3"/>
        <v>#N/A</v>
      </c>
      <c r="N13" s="20" t="e">
        <f t="shared" si="3"/>
        <v>#N/A</v>
      </c>
      <c r="O13" s="24"/>
      <c r="P13" s="12"/>
      <c r="Q13" s="12"/>
      <c r="R13" s="12"/>
      <c r="S13" s="12"/>
      <c r="T13" s="12"/>
      <c r="U13" s="12"/>
      <c r="V13" s="12"/>
    </row>
    <row r="14" spans="1:22">
      <c r="A14" s="111"/>
      <c r="B14" s="143" t="s">
        <v>44</v>
      </c>
      <c r="C14" s="2">
        <f>COUNTIFS(Month_1!$N$3:$N$62,"X",Month_1!$A$3:$A$62,"="&amp;$C$3)</f>
        <v>0</v>
      </c>
      <c r="D14" s="2">
        <f>COUNTIFS(Month_2!$N$3:$N$62,"X",Month_2!$A$3:$A$62,"="&amp;$C$3)</f>
        <v>0</v>
      </c>
      <c r="E14" s="2">
        <f>COUNTIFS(Month_3!$N$3:$N$62,"X",Month_3!$A$3:$A$62,"="&amp;$C$3)</f>
        <v>0</v>
      </c>
      <c r="F14" s="2">
        <f>COUNTIFS(Month_4!$N$3:$N$62,"X",Month_4!$A$3:$A$62,"="&amp;$C$3)</f>
        <v>0</v>
      </c>
      <c r="G14" s="2">
        <f>COUNTIFS(Month_5!$N$3:$N$62,"X",Month_5!$A$3:$A$62,"="&amp;$C$3)</f>
        <v>0</v>
      </c>
      <c r="H14" s="2">
        <f>COUNTIFS(Month_6!$N$3:$N$62,"X",Month_6!$A$3:$A$62,"="&amp;$C$3)</f>
        <v>0</v>
      </c>
      <c r="I14" s="2">
        <f>COUNTIFS(Month_7!$N$3:$N$62,"X",Month_7!$A$3:$A$62,"="&amp;$C$3)</f>
        <v>0</v>
      </c>
      <c r="J14" s="2">
        <f>COUNTIFS(Month_8!$N$3:$N$62,"X",Month_8!$A$3:$A$62,"="&amp;$C$3)</f>
        <v>0</v>
      </c>
      <c r="K14" s="2">
        <f>COUNTIFS(Month_9!$N$3:$N$62,"X",Month_9!$A$3:$A$62,"="&amp;$C$3)</f>
        <v>0</v>
      </c>
      <c r="L14" s="2">
        <f>COUNTIFS(Month_10!$N$3:$N$62,"X",Month_10!$A$3:$A$62,"="&amp;$C$3)</f>
        <v>0</v>
      </c>
      <c r="M14" s="2">
        <f>COUNTIFS(Month_11!$N$3:$N$62,"X",Month_11!$A$3:$A$62,"="&amp;$C$3)</f>
        <v>0</v>
      </c>
      <c r="N14" s="2">
        <f>COUNTIFS(Month_12!$N$3:$N$62,"X",Month_12!$A$3:$A$62,"="&amp;$C$3)</f>
        <v>0</v>
      </c>
      <c r="O14" s="24"/>
      <c r="P14" s="12"/>
      <c r="Q14" s="12"/>
      <c r="R14" s="12"/>
      <c r="S14" s="12"/>
      <c r="T14" s="12"/>
      <c r="U14" s="12"/>
      <c r="V14" s="12"/>
    </row>
    <row r="15" spans="1:22">
      <c r="A15" s="111"/>
      <c r="B15" s="144"/>
      <c r="C15" s="20" t="e">
        <f>C14/C7</f>
        <v>#N/A</v>
      </c>
      <c r="D15" s="20" t="e">
        <f t="shared" ref="D15:N15" si="4">D14/D7</f>
        <v>#N/A</v>
      </c>
      <c r="E15" s="20" t="e">
        <f t="shared" si="4"/>
        <v>#N/A</v>
      </c>
      <c r="F15" s="20" t="e">
        <f t="shared" si="4"/>
        <v>#N/A</v>
      </c>
      <c r="G15" s="20" t="e">
        <f t="shared" si="4"/>
        <v>#N/A</v>
      </c>
      <c r="H15" s="20" t="e">
        <f t="shared" si="4"/>
        <v>#N/A</v>
      </c>
      <c r="I15" s="20" t="e">
        <f t="shared" si="4"/>
        <v>#N/A</v>
      </c>
      <c r="J15" s="20" t="e">
        <f t="shared" si="4"/>
        <v>#N/A</v>
      </c>
      <c r="K15" s="20" t="e">
        <f t="shared" si="4"/>
        <v>#N/A</v>
      </c>
      <c r="L15" s="20" t="e">
        <f t="shared" si="4"/>
        <v>#N/A</v>
      </c>
      <c r="M15" s="20" t="e">
        <f t="shared" si="4"/>
        <v>#N/A</v>
      </c>
      <c r="N15" s="20" t="e">
        <f t="shared" si="4"/>
        <v>#N/A</v>
      </c>
      <c r="O15" s="24"/>
      <c r="P15" s="12"/>
      <c r="Q15" s="12"/>
      <c r="R15" s="12"/>
      <c r="S15" s="12"/>
      <c r="T15" s="12"/>
      <c r="U15" s="12"/>
      <c r="V15" s="12"/>
    </row>
    <row r="16" spans="1:22">
      <c r="A16" s="111"/>
      <c r="B16" s="100" t="s">
        <v>45</v>
      </c>
      <c r="C16" s="26">
        <f>COUNTIFS(Month_1!$AA$3:$AA$62,"X",Month_1!$A$3:$A$62,"="&amp;$C$3)</f>
        <v>0</v>
      </c>
      <c r="D16" s="26">
        <f>COUNTIFS(Month_2!$AA$3:$AA$62,"X",Month_1!$A$3:$A$62,"="&amp;$C$3)</f>
        <v>0</v>
      </c>
      <c r="E16" s="26">
        <f>COUNTIFS(Month_3!$AA$3:$AA$62,"X",Month_1!$A$3:$A$62,"="&amp;$C$3)</f>
        <v>0</v>
      </c>
      <c r="F16" s="26">
        <f>COUNTIFS(Month_4!$AA$3:$AA$62,"X",Month_1!$A$3:$A$62,"="&amp;$C$3)</f>
        <v>0</v>
      </c>
      <c r="G16" s="26">
        <f>COUNTIFS(Month_5!$AA$3:$AA$62,"X",Month_1!$A$3:$A$62,"="&amp;$C$3)</f>
        <v>0</v>
      </c>
      <c r="H16" s="26">
        <f>COUNTIFS(Month_6!$AA$3:$AA$62,"X",Month_1!$A$3:$A$62,"="&amp;$C$3)</f>
        <v>0</v>
      </c>
      <c r="I16" s="26">
        <f>COUNTIFS(Month_7!$AA$3:$AA$62,"X",Month_1!$A$3:$A$62,"="&amp;$C$3)</f>
        <v>0</v>
      </c>
      <c r="J16" s="26">
        <f>COUNTIFS(Month_8!$AA$3:$AA$62,"X",Month_1!$A$3:$A$62,"="&amp;$C$3)</f>
        <v>0</v>
      </c>
      <c r="K16" s="26">
        <f>COUNTIFS(Month_9!$AA$3:$AA$62,"X",Month_1!$A$3:$A$62,"="&amp;$C$3)</f>
        <v>0</v>
      </c>
      <c r="L16" s="26">
        <f>COUNTIFS(Month_10!$AA$3:$AA$62,"X",Month_1!$A$3:$A$62,"="&amp;$C$3)</f>
        <v>0</v>
      </c>
      <c r="M16" s="26">
        <f>COUNTIFS(Month_11!$AA$3:$AA$62,"X",Month_1!$A$3:$A$62,"="&amp;$C$3)</f>
        <v>0</v>
      </c>
      <c r="N16" s="26">
        <f>COUNTIFS(Month_12!$AA$3:$AA$62,"X",Month_1!$A$3:$A$62,"="&amp;$C$3)</f>
        <v>0</v>
      </c>
      <c r="O16" s="87"/>
      <c r="P16" s="12"/>
      <c r="Q16" s="12"/>
      <c r="R16" s="12"/>
      <c r="S16" s="12"/>
      <c r="T16" s="12"/>
      <c r="U16" s="12"/>
      <c r="V16" s="12"/>
    </row>
    <row r="17" spans="1:22">
      <c r="A17" s="112"/>
      <c r="B17" s="101"/>
      <c r="C17" s="20" t="e">
        <f>C16/C7</f>
        <v>#N/A</v>
      </c>
      <c r="D17" s="20" t="e">
        <f t="shared" ref="D17:N17" si="5">D16/D7</f>
        <v>#N/A</v>
      </c>
      <c r="E17" s="20" t="e">
        <f t="shared" si="5"/>
        <v>#N/A</v>
      </c>
      <c r="F17" s="20" t="e">
        <f t="shared" si="5"/>
        <v>#N/A</v>
      </c>
      <c r="G17" s="20" t="e">
        <f t="shared" si="5"/>
        <v>#N/A</v>
      </c>
      <c r="H17" s="20" t="e">
        <f t="shared" si="5"/>
        <v>#N/A</v>
      </c>
      <c r="I17" s="20" t="e">
        <f t="shared" si="5"/>
        <v>#N/A</v>
      </c>
      <c r="J17" s="20" t="e">
        <f t="shared" si="5"/>
        <v>#N/A</v>
      </c>
      <c r="K17" s="20" t="e">
        <f t="shared" si="5"/>
        <v>#N/A</v>
      </c>
      <c r="L17" s="20" t="e">
        <f t="shared" si="5"/>
        <v>#N/A</v>
      </c>
      <c r="M17" s="20" t="e">
        <f t="shared" si="5"/>
        <v>#N/A</v>
      </c>
      <c r="N17" s="20" t="e">
        <f t="shared" si="5"/>
        <v>#N/A</v>
      </c>
      <c r="O17" s="87"/>
      <c r="P17" s="12"/>
      <c r="Q17" s="12"/>
      <c r="R17" s="12"/>
      <c r="S17" s="12"/>
      <c r="T17" s="12"/>
      <c r="U17" s="12"/>
      <c r="V17" s="12"/>
    </row>
    <row r="18" spans="1:22" s="16" customFormat="1" ht="30" customHeight="1">
      <c r="B18" s="17"/>
      <c r="C18" s="18"/>
      <c r="D18" s="18"/>
      <c r="E18" s="18"/>
      <c r="F18" s="18"/>
      <c r="G18" s="18"/>
      <c r="H18" s="18"/>
      <c r="I18" s="18"/>
      <c r="J18" s="18"/>
      <c r="K18" s="18"/>
      <c r="L18" s="18"/>
      <c r="M18" s="18"/>
      <c r="N18" s="18"/>
    </row>
    <row r="19" spans="1:22" ht="30" customHeight="1">
      <c r="A19" s="16"/>
      <c r="B19" s="16"/>
      <c r="C19" s="16"/>
      <c r="D19" s="16"/>
      <c r="E19" s="16"/>
      <c r="F19" s="16"/>
      <c r="G19" s="16"/>
      <c r="H19" s="16"/>
      <c r="I19" s="16"/>
      <c r="J19" s="16"/>
      <c r="K19" s="16"/>
      <c r="L19" s="16"/>
      <c r="M19" s="16"/>
      <c r="N19" s="16"/>
      <c r="O19" s="16"/>
      <c r="P19" s="16"/>
      <c r="Q19" s="16"/>
      <c r="R19" s="16"/>
      <c r="S19" s="16"/>
      <c r="T19" s="16"/>
      <c r="U19" s="16"/>
      <c r="V19" s="16"/>
    </row>
    <row r="20" spans="1:22" ht="30" customHeight="1"/>
    <row r="21" spans="1:22" ht="30" customHeight="1"/>
    <row r="22" spans="1:22" ht="30" customHeight="1"/>
    <row r="23" spans="1:22" ht="30" customHeight="1"/>
    <row r="24" spans="1:22" ht="30" customHeight="1"/>
    <row r="25" spans="1:22" ht="30" customHeight="1"/>
    <row r="26" spans="1:22" ht="30" customHeight="1"/>
    <row r="27" spans="1:22" ht="30" customHeight="1"/>
    <row r="28" spans="1:22" ht="30" customHeight="1"/>
    <row r="29" spans="1:22" ht="30" customHeight="1">
      <c r="A29" s="107" t="s">
        <v>26</v>
      </c>
      <c r="B29" s="107"/>
      <c r="C29" s="11" t="s">
        <v>27</v>
      </c>
      <c r="D29" s="11" t="s">
        <v>28</v>
      </c>
      <c r="E29" s="11" t="s">
        <v>29</v>
      </c>
      <c r="F29" s="11" t="s">
        <v>30</v>
      </c>
      <c r="G29" s="11" t="s">
        <v>31</v>
      </c>
      <c r="H29" s="11" t="s">
        <v>32</v>
      </c>
      <c r="I29" s="11" t="s">
        <v>33</v>
      </c>
      <c r="J29" s="11" t="s">
        <v>34</v>
      </c>
      <c r="K29" s="11" t="s">
        <v>35</v>
      </c>
      <c r="L29" s="11" t="s">
        <v>36</v>
      </c>
      <c r="M29" s="11" t="s">
        <v>37</v>
      </c>
      <c r="N29" s="11" t="s">
        <v>38</v>
      </c>
    </row>
    <row r="30" spans="1:22" ht="30" customHeight="1">
      <c r="A30" s="107"/>
      <c r="B30" s="107"/>
      <c r="C30" s="13" t="str">
        <f>IF(Instructions!C5="",C5,Instructions!C5)</f>
        <v>Month_1</v>
      </c>
      <c r="D30" s="13" t="str">
        <f t="shared" ref="D30:N30" si="6">IF(C30=C29,D29,IF(MONTH(C30)=12,DATE(YEAR(C30)+1,1,1),DATE(YEAR(C30),MONTH(C30)+1,1)))</f>
        <v>Month_2</v>
      </c>
      <c r="E30" s="13" t="str">
        <f t="shared" si="6"/>
        <v>Month_3</v>
      </c>
      <c r="F30" s="13" t="str">
        <f t="shared" si="6"/>
        <v>Month_4</v>
      </c>
      <c r="G30" s="13" t="str">
        <f t="shared" si="6"/>
        <v>Month_5</v>
      </c>
      <c r="H30" s="13" t="str">
        <f t="shared" si="6"/>
        <v>Month_6</v>
      </c>
      <c r="I30" s="13" t="str">
        <f t="shared" si="6"/>
        <v>Month_7</v>
      </c>
      <c r="J30" s="13" t="str">
        <f t="shared" si="6"/>
        <v>Month_8</v>
      </c>
      <c r="K30" s="13" t="str">
        <f t="shared" si="6"/>
        <v>Month_9</v>
      </c>
      <c r="L30" s="13" t="str">
        <f t="shared" si="6"/>
        <v>Month_10</v>
      </c>
      <c r="M30" s="13" t="str">
        <f t="shared" si="6"/>
        <v>Month_11</v>
      </c>
      <c r="N30" s="13" t="str">
        <f t="shared" si="6"/>
        <v>Month_12</v>
      </c>
    </row>
    <row r="31" spans="1:22">
      <c r="A31" s="113" t="s">
        <v>40</v>
      </c>
      <c r="B31" s="114"/>
      <c r="C31" s="21" t="e">
        <f>IF($C$3="",NA(),COUNTIF(Month_1!$A$3:$A$62,"="&amp;$C$3))</f>
        <v>#N/A</v>
      </c>
      <c r="D31" s="21" t="e">
        <f>IF($C$3="",NA(),COUNTIF(Month_2!$A$3:$A$62,"="&amp;$C$3))</f>
        <v>#N/A</v>
      </c>
      <c r="E31" s="21" t="e">
        <f>IF($C$3="",NA(),COUNTIF(Month_3!$A$3:$A$62,"="&amp;$C$3))</f>
        <v>#N/A</v>
      </c>
      <c r="F31" s="21" t="e">
        <f>IF($C$3="",NA(),COUNTIF(Month_4!$A$3:$A$62,"="&amp;$C$3))</f>
        <v>#N/A</v>
      </c>
      <c r="G31" s="21" t="e">
        <f>IF($C$3="",NA(),COUNTIF(Month_5!$A$3:$A$62,"="&amp;$C$3))</f>
        <v>#N/A</v>
      </c>
      <c r="H31" s="21" t="e">
        <f>IF($C$3="",NA(),COUNTIF(Month_6!$A$3:$A$62,"="&amp;$C$3))</f>
        <v>#N/A</v>
      </c>
      <c r="I31" s="21" t="e">
        <f>IF($C$3="",NA(),COUNTIF(Month_7!$A$3:$A$62,"="&amp;$C$3))</f>
        <v>#N/A</v>
      </c>
      <c r="J31" s="21" t="e">
        <f>IF($C$3="",NA(),COUNTIF(Month_8!$A$3:$A$62,"="&amp;$C$3))</f>
        <v>#N/A</v>
      </c>
      <c r="K31" s="21" t="e">
        <f>IF($C$3="",NA(),COUNTIF(Month_9!$A$3:$A$62,"="&amp;$C$3))</f>
        <v>#N/A</v>
      </c>
      <c r="L31" s="21" t="e">
        <f>IF($C$3="",NA(),COUNTIF(Month_10!$A$3:$A$62,"="&amp;$C$3))</f>
        <v>#N/A</v>
      </c>
      <c r="M31" s="21" t="e">
        <f>IF($C$3="",NA(),COUNTIF(Month_11!$A$3:$A$62,"="&amp;$C$3))</f>
        <v>#N/A</v>
      </c>
      <c r="N31" s="21" t="e">
        <f>IF($C$3="",NA(),COUNTIF(Month_12!$A$3:$A$62,"="&amp;$C$3))</f>
        <v>#N/A</v>
      </c>
      <c r="P31" s="12"/>
      <c r="Q31" s="12"/>
      <c r="R31" s="12"/>
      <c r="S31" s="12"/>
      <c r="T31" s="12"/>
    </row>
    <row r="32" spans="1:22">
      <c r="A32" s="110" t="str">
        <f>"Post-Fall Evaluation Components: "&amp;$C$3</f>
        <v xml:space="preserve">Post-Fall Evaluation Components: </v>
      </c>
      <c r="B32" s="115" t="s">
        <v>47</v>
      </c>
      <c r="C32" s="3">
        <f>COUNTIFS(Month_1!$S$3:$S$62,"X",Month_1!$A$3:$A$62,"="&amp;$C$3)</f>
        <v>0</v>
      </c>
      <c r="D32" s="3">
        <f>COUNTIFS(Month_2!$S$3:$S$62,"X",Month_2!$A$3:$A$62,"="&amp;$C$3)</f>
        <v>0</v>
      </c>
      <c r="E32" s="3">
        <f>COUNTIFS(Month_3!$S$3:$S$62,"X",Month_3!$A$3:$A$62,"="&amp;$C$3)</f>
        <v>0</v>
      </c>
      <c r="F32" s="3">
        <f>COUNTIFS(Month_4!$S$3:$S$62,"X",Month_4!$A$3:$A$62,"="&amp;$C$3)</f>
        <v>0</v>
      </c>
      <c r="G32" s="3">
        <f>COUNTIFS(Month_5!$S$3:$S$62,"X",Month_5!$A$3:$A$62,"="&amp;$C$3)</f>
        <v>0</v>
      </c>
      <c r="H32" s="3">
        <f>COUNTIFS(Month_6!$S$3:$S$62,"X",Month_6!$A$3:$A$62,"="&amp;$C$3)</f>
        <v>0</v>
      </c>
      <c r="I32" s="3">
        <f>COUNTIFS(Month_7!$S$3:$S$62,"X",Month_7!$A$3:$A$62,"="&amp;$C$3)</f>
        <v>0</v>
      </c>
      <c r="J32" s="3">
        <f>COUNTIFS(Month_8!$S$3:$S$62,"X",Month_8!$A$3:$A$62,"="&amp;$C$3)</f>
        <v>0</v>
      </c>
      <c r="K32" s="3">
        <f>COUNTIFS(Month_9!$S$3:$S$62,"X",Month_9!$A$3:$A$62,"="&amp;$C$3)</f>
        <v>0</v>
      </c>
      <c r="L32" s="3">
        <f>COUNTIFS(Month_10!$S$3:$S$62,"X",Month_10!$A$3:$A$62,"="&amp;$C$3)</f>
        <v>0</v>
      </c>
      <c r="M32" s="3">
        <f>COUNTIFS(Month_11!$S$3:$S$62,"X",Month_11!$A$3:$A$62,"="&amp;$C$3)</f>
        <v>0</v>
      </c>
      <c r="N32" s="3">
        <f>COUNTIFS(Month_12!$S$3:$S$62,"X",Month_12!$A$3:$A$62,"="&amp;$C$3)</f>
        <v>0</v>
      </c>
      <c r="P32" s="12"/>
      <c r="Q32" s="12"/>
      <c r="R32" s="12"/>
      <c r="S32" s="12"/>
      <c r="T32" s="12"/>
    </row>
    <row r="33" spans="1:15">
      <c r="A33" s="111"/>
      <c r="B33" s="116"/>
      <c r="C33" s="20" t="e">
        <f>C32/C31</f>
        <v>#N/A</v>
      </c>
      <c r="D33" s="20" t="e">
        <f t="shared" ref="D33:N33" si="7">D32/D31</f>
        <v>#N/A</v>
      </c>
      <c r="E33" s="20" t="e">
        <f t="shared" si="7"/>
        <v>#N/A</v>
      </c>
      <c r="F33" s="20" t="e">
        <f t="shared" si="7"/>
        <v>#N/A</v>
      </c>
      <c r="G33" s="20" t="e">
        <f t="shared" si="7"/>
        <v>#N/A</v>
      </c>
      <c r="H33" s="20" t="e">
        <f t="shared" si="7"/>
        <v>#N/A</v>
      </c>
      <c r="I33" s="20" t="e">
        <f t="shared" si="7"/>
        <v>#N/A</v>
      </c>
      <c r="J33" s="20" t="e">
        <f t="shared" si="7"/>
        <v>#N/A</v>
      </c>
      <c r="K33" s="20" t="e">
        <f t="shared" si="7"/>
        <v>#N/A</v>
      </c>
      <c r="L33" s="20" t="e">
        <f t="shared" si="7"/>
        <v>#N/A</v>
      </c>
      <c r="M33" s="20" t="e">
        <f t="shared" si="7"/>
        <v>#N/A</v>
      </c>
      <c r="N33" s="20" t="e">
        <f t="shared" si="7"/>
        <v>#N/A</v>
      </c>
    </row>
    <row r="34" spans="1:15">
      <c r="A34" s="111"/>
      <c r="B34" s="115" t="s">
        <v>48</v>
      </c>
      <c r="C34" s="3">
        <f>COUNTIFS(Month_1!$T$3:$T$62,"X",Month_1!$A$3:$A$62,"="&amp;$C$3)</f>
        <v>0</v>
      </c>
      <c r="D34" s="3">
        <f>COUNTIFS(Month_2!$T$3:$T$62,"X",Month_2!$A$3:$A$62,"="&amp;$C$3)</f>
        <v>0</v>
      </c>
      <c r="E34" s="3">
        <f>COUNTIFS(Month_3!$T$3:$T$62,"X",Month_3!$A$3:$A$62,"="&amp;$C$3)</f>
        <v>0</v>
      </c>
      <c r="F34" s="3">
        <f>COUNTIFS(Month_4!$T$3:$T$62,"X",Month_4!$A$3:$A$62,"="&amp;$C$3)</f>
        <v>0</v>
      </c>
      <c r="G34" s="3">
        <f>COUNTIFS(Month_5!$T$3:$T$62,"X",Month_5!$A$3:$A$62,"="&amp;$C$3)</f>
        <v>0</v>
      </c>
      <c r="H34" s="3">
        <f>COUNTIFS(Month_6!$T$3:$T$62,"X",Month_6!$A$3:$A$62,"="&amp;$C$3)</f>
        <v>0</v>
      </c>
      <c r="I34" s="3">
        <f>COUNTIFS(Month_7!$T$3:$T$62,"X",Month_7!$A$3:$A$62,"="&amp;$C$3)</f>
        <v>0</v>
      </c>
      <c r="J34" s="3">
        <f>COUNTIFS(Month_8!$T$3:$T$62,"X",Month_8!$A$3:$A$62,"="&amp;$C$3)</f>
        <v>0</v>
      </c>
      <c r="K34" s="3">
        <f>COUNTIFS(Month_9!$T$3:$T$62,"X",Month_9!$A$3:$A$62,"="&amp;$C$3)</f>
        <v>0</v>
      </c>
      <c r="L34" s="3">
        <f>COUNTIFS(Month_10!$T$3:$T$62,"X",Month_10!$A$3:$A$62,"="&amp;$C$3)</f>
        <v>0</v>
      </c>
      <c r="M34" s="3">
        <f>COUNTIFS(Month_11!$T$3:$T$62,"X",Month_11!$A$3:$A$62,"="&amp;$C$3)</f>
        <v>0</v>
      </c>
      <c r="N34" s="3">
        <f>COUNTIFS(Month_12!$T$3:$T$62,"X",Month_12!$A$3:$A$62,"="&amp;$C$3)</f>
        <v>0</v>
      </c>
    </row>
    <row r="35" spans="1:15">
      <c r="A35" s="111"/>
      <c r="B35" s="116"/>
      <c r="C35" s="20" t="e">
        <f>C34/C31</f>
        <v>#N/A</v>
      </c>
      <c r="D35" s="20" t="e">
        <f t="shared" ref="D35:N35" si="8">D34/D31</f>
        <v>#N/A</v>
      </c>
      <c r="E35" s="20" t="e">
        <f t="shared" si="8"/>
        <v>#N/A</v>
      </c>
      <c r="F35" s="20" t="e">
        <f t="shared" si="8"/>
        <v>#N/A</v>
      </c>
      <c r="G35" s="20" t="e">
        <f t="shared" si="8"/>
        <v>#N/A</v>
      </c>
      <c r="H35" s="20" t="e">
        <f t="shared" si="8"/>
        <v>#N/A</v>
      </c>
      <c r="I35" s="20" t="e">
        <f t="shared" si="8"/>
        <v>#N/A</v>
      </c>
      <c r="J35" s="20" t="e">
        <f t="shared" si="8"/>
        <v>#N/A</v>
      </c>
      <c r="K35" s="20" t="e">
        <f t="shared" si="8"/>
        <v>#N/A</v>
      </c>
      <c r="L35" s="20" t="e">
        <f t="shared" si="8"/>
        <v>#N/A</v>
      </c>
      <c r="M35" s="20" t="e">
        <f t="shared" si="8"/>
        <v>#N/A</v>
      </c>
      <c r="N35" s="20" t="e">
        <f t="shared" si="8"/>
        <v>#N/A</v>
      </c>
    </row>
    <row r="36" spans="1:15">
      <c r="A36" s="111"/>
      <c r="B36" s="115" t="s">
        <v>49</v>
      </c>
      <c r="C36" s="2">
        <f>COUNTIFS(Month_1!$U$3:$U$62,"X",Month_1!$A$3:$A$62,"="&amp;$C$3)</f>
        <v>0</v>
      </c>
      <c r="D36" s="2">
        <f>COUNTIFS(Month_2!$U$3:$U$62,"X",Month_2!$A$3:$A$62,"="&amp;$C$3)</f>
        <v>0</v>
      </c>
      <c r="E36" s="2">
        <f>COUNTIFS(Month_3!$U$3:$U$62,"X",Month_3!$A$3:$A$62,"="&amp;$C$3)</f>
        <v>0</v>
      </c>
      <c r="F36" s="2">
        <f>COUNTIFS(Month_4!$U$3:$U$62,"X",Month_4!$A$3:$A$62,"="&amp;$C$3)</f>
        <v>0</v>
      </c>
      <c r="G36" s="2">
        <f>COUNTIFS(Month_5!$U$3:$U$62,"X",Month_5!$A$3:$A$62,"="&amp;$C$3)</f>
        <v>0</v>
      </c>
      <c r="H36" s="2">
        <f>COUNTIFS(Month_6!$U$3:$U$62,"X",Month_6!$A$3:$A$62,"="&amp;$C$3)</f>
        <v>0</v>
      </c>
      <c r="I36" s="2">
        <f>COUNTIFS(Month_7!$U$3:$U$62,"X",Month_7!$A$3:$A$62,"="&amp;$C$3)</f>
        <v>0</v>
      </c>
      <c r="J36" s="2">
        <f>COUNTIFS(Month_8!$U$3:$U$62,"X",Month_8!$A$3:$A$62,"="&amp;$C$3)</f>
        <v>0</v>
      </c>
      <c r="K36" s="2">
        <f>COUNTIFS(Month_9!$U$3:$U$62,"X",Month_9!$A$3:$A$62,"="&amp;$C$3)</f>
        <v>0</v>
      </c>
      <c r="L36" s="2">
        <f>COUNTIFS(Month_10!$U$3:$U$62,"X",Month_10!$A$3:$A$62,"="&amp;$C$3)</f>
        <v>0</v>
      </c>
      <c r="M36" s="2">
        <f>COUNTIFS(Month_11!$U$3:$U$62,"X",Month_11!$A$3:$A$62,"="&amp;$C$3)</f>
        <v>0</v>
      </c>
      <c r="N36" s="2">
        <f>COUNTIFS(Month_12!$U$3:$U$62,"X",Month_12!$A$3:$A$62,"="&amp;$C$3)</f>
        <v>0</v>
      </c>
    </row>
    <row r="37" spans="1:15">
      <c r="A37" s="111"/>
      <c r="B37" s="116"/>
      <c r="C37" s="20" t="e">
        <f>C36/C31</f>
        <v>#N/A</v>
      </c>
      <c r="D37" s="20" t="e">
        <f t="shared" ref="D37:N37" si="9">D36/D31</f>
        <v>#N/A</v>
      </c>
      <c r="E37" s="20" t="e">
        <f t="shared" si="9"/>
        <v>#N/A</v>
      </c>
      <c r="F37" s="20" t="e">
        <f t="shared" si="9"/>
        <v>#N/A</v>
      </c>
      <c r="G37" s="20" t="e">
        <f t="shared" si="9"/>
        <v>#N/A</v>
      </c>
      <c r="H37" s="20" t="e">
        <f t="shared" si="9"/>
        <v>#N/A</v>
      </c>
      <c r="I37" s="20" t="e">
        <f t="shared" si="9"/>
        <v>#N/A</v>
      </c>
      <c r="J37" s="20" t="e">
        <f t="shared" si="9"/>
        <v>#N/A</v>
      </c>
      <c r="K37" s="20" t="e">
        <f t="shared" si="9"/>
        <v>#N/A</v>
      </c>
      <c r="L37" s="20" t="e">
        <f t="shared" si="9"/>
        <v>#N/A</v>
      </c>
      <c r="M37" s="20" t="e">
        <f t="shared" si="9"/>
        <v>#N/A</v>
      </c>
      <c r="N37" s="20" t="e">
        <f t="shared" si="9"/>
        <v>#N/A</v>
      </c>
    </row>
    <row r="38" spans="1:15">
      <c r="A38" s="111"/>
      <c r="B38" s="115" t="s">
        <v>50</v>
      </c>
      <c r="C38" s="2">
        <f>COUNTIFS(Month_1!$V$3:$V$62,"X",Month_1!$A$3:$A$62,"="&amp;$C$3)</f>
        <v>0</v>
      </c>
      <c r="D38" s="2">
        <f>COUNTIFS(Month_2!$V$3:$V$62,"X",Month_2!$A$3:$A$62,"="&amp;$C$3)</f>
        <v>0</v>
      </c>
      <c r="E38" s="2">
        <f>COUNTIFS(Month_3!$V$3:$V$62,"X",Month_3!$A$3:$A$62,"="&amp;$C$3)</f>
        <v>0</v>
      </c>
      <c r="F38" s="2">
        <f>COUNTIFS(Month_4!$V$3:$V$62,"X",Month_4!$A$3:$A$62,"="&amp;$C$3)</f>
        <v>0</v>
      </c>
      <c r="G38" s="2">
        <f>COUNTIFS(Month_5!$V$3:$V$62,"X",Month_5!$A$3:$A$62,"="&amp;$C$3)</f>
        <v>0</v>
      </c>
      <c r="H38" s="2">
        <f>COUNTIFS(Month_6!$V$3:$V$62,"X",Month_6!$A$3:$A$62,"="&amp;$C$3)</f>
        <v>0</v>
      </c>
      <c r="I38" s="2">
        <f>COUNTIFS(Month_7!$V$3:$V$62,"X",Month_7!$A$3:$A$62,"="&amp;$C$3)</f>
        <v>0</v>
      </c>
      <c r="J38" s="2">
        <f>COUNTIFS(Month_8!$V$3:$V$62,"X",Month_8!$A$3:$A$62,"="&amp;$C$3)</f>
        <v>0</v>
      </c>
      <c r="K38" s="2">
        <f>COUNTIFS(Month_9!$V$3:$V$62,"X",Month_9!$A$3:$A$62,"="&amp;$C$3)</f>
        <v>0</v>
      </c>
      <c r="L38" s="2">
        <f>COUNTIFS(Month_10!$V$3:$V$62,"X",Month_10!$A$3:$A$62,"="&amp;$C$3)</f>
        <v>0</v>
      </c>
      <c r="M38" s="2">
        <f>COUNTIFS(Month_11!$V$3:$V$62,"X",Month_11!$A$3:$A$62,"="&amp;$C$3)</f>
        <v>0</v>
      </c>
      <c r="N38" s="2">
        <f>COUNTIFS(Month_12!$V$3:$V$62,"X",Month_12!$A$3:$A$62,"="&amp;$C$3)</f>
        <v>0</v>
      </c>
    </row>
    <row r="39" spans="1:15">
      <c r="A39" s="111"/>
      <c r="B39" s="116"/>
      <c r="C39" s="20" t="e">
        <f>C38/C31</f>
        <v>#N/A</v>
      </c>
      <c r="D39" s="20" t="e">
        <f t="shared" ref="D39:N39" si="10">D38/D31</f>
        <v>#N/A</v>
      </c>
      <c r="E39" s="20" t="e">
        <f t="shared" si="10"/>
        <v>#N/A</v>
      </c>
      <c r="F39" s="20" t="e">
        <f t="shared" si="10"/>
        <v>#N/A</v>
      </c>
      <c r="G39" s="20" t="e">
        <f t="shared" si="10"/>
        <v>#N/A</v>
      </c>
      <c r="H39" s="20" t="e">
        <f t="shared" si="10"/>
        <v>#N/A</v>
      </c>
      <c r="I39" s="20" t="e">
        <f t="shared" si="10"/>
        <v>#N/A</v>
      </c>
      <c r="J39" s="20" t="e">
        <f t="shared" si="10"/>
        <v>#N/A</v>
      </c>
      <c r="K39" s="20" t="e">
        <f t="shared" si="10"/>
        <v>#N/A</v>
      </c>
      <c r="L39" s="20" t="e">
        <f t="shared" si="10"/>
        <v>#N/A</v>
      </c>
      <c r="M39" s="20" t="e">
        <f t="shared" si="10"/>
        <v>#N/A</v>
      </c>
      <c r="N39" s="20" t="e">
        <f t="shared" si="10"/>
        <v>#N/A</v>
      </c>
    </row>
    <row r="40" spans="1:15">
      <c r="A40" s="111"/>
      <c r="B40" s="115" t="s">
        <v>51</v>
      </c>
      <c r="C40" s="2">
        <f>COUNTIFS(Month_1!$W$3:$W$62,"X",Month_1!$A$3:$A$62,"="&amp;$C$3)</f>
        <v>0</v>
      </c>
      <c r="D40" s="2">
        <f>COUNTIFS(Month_2!$W$3:$W$62,"X",Month_2!$A$3:$A$62,"="&amp;$C$3)</f>
        <v>0</v>
      </c>
      <c r="E40" s="2">
        <f>COUNTIFS(Month_3!$W$3:$W$62,"X",Month_3!$A$3:$A$62,"="&amp;$C$3)</f>
        <v>0</v>
      </c>
      <c r="F40" s="2">
        <f>COUNTIFS(Month_4!$W$3:$W$62,"X",Month_4!$A$3:$A$62,"="&amp;$C$3)</f>
        <v>0</v>
      </c>
      <c r="G40" s="2">
        <f>COUNTIFS(Month_5!$W$3:$W$62,"X",Month_5!$A$3:$A$62,"="&amp;$C$3)</f>
        <v>0</v>
      </c>
      <c r="H40" s="2">
        <f>COUNTIFS(Month_6!$W$3:$W$62,"X",Month_6!$A$3:$A$62,"="&amp;$C$3)</f>
        <v>0</v>
      </c>
      <c r="I40" s="2">
        <f>COUNTIFS(Month_7!$W$3:$W$62,"X",Month_7!$A$3:$A$62,"="&amp;$C$3)</f>
        <v>0</v>
      </c>
      <c r="J40" s="2">
        <f>COUNTIFS(Month_8!$W$3:$W$62,"X",Month_8!$A$3:$A$62,"="&amp;$C$3)</f>
        <v>0</v>
      </c>
      <c r="K40" s="2">
        <f>COUNTIFS(Month_9!$W$3:$W$62,"X",Month_9!$A$3:$A$62,"="&amp;$C$3)</f>
        <v>0</v>
      </c>
      <c r="L40" s="2">
        <f>COUNTIFS(Month_10!$W$3:$W$62,"X",Month_10!$A$3:$A$62,"="&amp;$C$3)</f>
        <v>0</v>
      </c>
      <c r="M40" s="2">
        <f>COUNTIFS(Month_11!$W$3:$W$62,"X",Month_11!$A$3:$A$62,"="&amp;$C$3)</f>
        <v>0</v>
      </c>
      <c r="N40" s="2">
        <f>COUNTIFS(Month_12!$W$3:$W$62,"X",Month_12!$A$3:$A$62,"="&amp;$C$3)</f>
        <v>0</v>
      </c>
    </row>
    <row r="41" spans="1:15" s="16" customFormat="1">
      <c r="A41" s="111"/>
      <c r="B41" s="116"/>
      <c r="C41" s="20" t="e">
        <f>C40/C31</f>
        <v>#N/A</v>
      </c>
      <c r="D41" s="20" t="e">
        <f t="shared" ref="D41:N41" si="11">D40/D31</f>
        <v>#N/A</v>
      </c>
      <c r="E41" s="20" t="e">
        <f t="shared" si="11"/>
        <v>#N/A</v>
      </c>
      <c r="F41" s="20" t="e">
        <f t="shared" si="11"/>
        <v>#N/A</v>
      </c>
      <c r="G41" s="20" t="e">
        <f t="shared" si="11"/>
        <v>#N/A</v>
      </c>
      <c r="H41" s="20" t="e">
        <f t="shared" si="11"/>
        <v>#N/A</v>
      </c>
      <c r="I41" s="20" t="e">
        <f t="shared" si="11"/>
        <v>#N/A</v>
      </c>
      <c r="J41" s="20" t="e">
        <f t="shared" si="11"/>
        <v>#N/A</v>
      </c>
      <c r="K41" s="20" t="e">
        <f t="shared" si="11"/>
        <v>#N/A</v>
      </c>
      <c r="L41" s="20" t="e">
        <f t="shared" si="11"/>
        <v>#N/A</v>
      </c>
      <c r="M41" s="20" t="e">
        <f t="shared" si="11"/>
        <v>#N/A</v>
      </c>
      <c r="N41" s="20" t="e">
        <f t="shared" si="11"/>
        <v>#N/A</v>
      </c>
      <c r="O41" s="22"/>
    </row>
    <row r="42" spans="1:15">
      <c r="A42" s="111"/>
      <c r="B42" s="115" t="s">
        <v>52</v>
      </c>
      <c r="C42" s="2">
        <f>COUNTIFS(Month_1!$X$3:$X$62,"X",Month_1!$A$3:$A$62,"="&amp;$C$3)</f>
        <v>0</v>
      </c>
      <c r="D42" s="2">
        <f>COUNTIFS(Month_2!$X$3:$X$62,"X",Month_2!$A$3:$A$62,"="&amp;$C$3)</f>
        <v>0</v>
      </c>
      <c r="E42" s="2">
        <f>COUNTIFS(Month_3!$X$3:$X$62,"X",Month_3!$A$3:$A$62,"="&amp;$C$3)</f>
        <v>0</v>
      </c>
      <c r="F42" s="2">
        <f>COUNTIFS(Month_4!$X$3:$X$62,"X",Month_4!$A$3:$A$62,"="&amp;$C$3)</f>
        <v>0</v>
      </c>
      <c r="G42" s="2">
        <f>COUNTIFS(Month_5!$X$3:$X$62,"X",Month_5!$A$3:$A$62,"="&amp;$C$3)</f>
        <v>0</v>
      </c>
      <c r="H42" s="2">
        <f>COUNTIFS(Month_6!$X$3:$X$62,"X",Month_6!$A$3:$A$62,"="&amp;$C$3)</f>
        <v>0</v>
      </c>
      <c r="I42" s="2">
        <f>COUNTIFS(Month_7!$X$3:$X$62,"X",Month_7!$A$3:$A$62,"="&amp;$C$3)</f>
        <v>0</v>
      </c>
      <c r="J42" s="2">
        <f>COUNTIFS(Month_8!$X$3:$X$62,"X",Month_8!$A$3:$A$62,"="&amp;$C$3)</f>
        <v>0</v>
      </c>
      <c r="K42" s="2">
        <f>COUNTIFS(Month_9!$X$3:$X$62,"X",Month_9!$A$3:$A$62,"="&amp;$C$3)</f>
        <v>0</v>
      </c>
      <c r="L42" s="2">
        <f>COUNTIFS(Month_10!$X$3:$X$62,"X",Month_10!$A$3:$A$62,"="&amp;$C$3)</f>
        <v>0</v>
      </c>
      <c r="M42" s="2">
        <f>COUNTIFS(Month_11!$X$3:$X$62,"X",Month_11!$A$3:$A$62,"="&amp;$C$3)</f>
        <v>0</v>
      </c>
      <c r="N42" s="2">
        <f>COUNTIFS(Month_12!$X$3:$X$62,"X",Month_12!$A$3:$A$62,"="&amp;$C$3)</f>
        <v>0</v>
      </c>
    </row>
    <row r="43" spans="1:15">
      <c r="A43" s="111"/>
      <c r="B43" s="116"/>
      <c r="C43" s="20" t="e">
        <f>C42/C31</f>
        <v>#N/A</v>
      </c>
      <c r="D43" s="20" t="e">
        <f t="shared" ref="D43:N43" si="12">D42/D31</f>
        <v>#N/A</v>
      </c>
      <c r="E43" s="20" t="e">
        <f t="shared" si="12"/>
        <v>#N/A</v>
      </c>
      <c r="F43" s="20" t="e">
        <f t="shared" si="12"/>
        <v>#N/A</v>
      </c>
      <c r="G43" s="20" t="e">
        <f t="shared" si="12"/>
        <v>#N/A</v>
      </c>
      <c r="H43" s="20" t="e">
        <f t="shared" si="12"/>
        <v>#N/A</v>
      </c>
      <c r="I43" s="20" t="e">
        <f t="shared" si="12"/>
        <v>#N/A</v>
      </c>
      <c r="J43" s="20" t="e">
        <f t="shared" si="12"/>
        <v>#N/A</v>
      </c>
      <c r="K43" s="20" t="e">
        <f t="shared" si="12"/>
        <v>#N/A</v>
      </c>
      <c r="L43" s="20" t="e">
        <f t="shared" si="12"/>
        <v>#N/A</v>
      </c>
      <c r="M43" s="20" t="e">
        <f t="shared" si="12"/>
        <v>#N/A</v>
      </c>
      <c r="N43" s="20" t="e">
        <f t="shared" si="12"/>
        <v>#N/A</v>
      </c>
    </row>
    <row r="44" spans="1:15">
      <c r="A44" s="111"/>
      <c r="B44" s="115" t="s">
        <v>53</v>
      </c>
      <c r="C44" s="2">
        <f>COUNTIFS(Month_1!$Y$3:$Y$62,"X",Month_1!$A$3:$A$62,"="&amp;$C$3)</f>
        <v>0</v>
      </c>
      <c r="D44" s="2">
        <f>COUNTIFS(Month_2!$Y$3:$Y$62,"X",Month_2!$A$3:$A$62,"="&amp;$C$3)</f>
        <v>0</v>
      </c>
      <c r="E44" s="2">
        <f>COUNTIFS(Month_3!$Y$3:$Y$62,"X",Month_3!$A$3:$A$62,"="&amp;$C$3)</f>
        <v>0</v>
      </c>
      <c r="F44" s="2">
        <f>COUNTIFS(Month_4!$Y$3:$Y$62,"X",Month_4!$A$3:$A$62,"="&amp;$C$3)</f>
        <v>0</v>
      </c>
      <c r="G44" s="2">
        <f>COUNTIFS(Month_5!$Y$3:$Y$62,"X",Month_5!$A$3:$A$62,"="&amp;$C$3)</f>
        <v>0</v>
      </c>
      <c r="H44" s="2">
        <f>COUNTIFS(Month_6!$Y$3:$Y$62,"X",Month_6!$A$3:$A$62,"="&amp;$C$3)</f>
        <v>0</v>
      </c>
      <c r="I44" s="2">
        <f>COUNTIFS(Month_7!$Y$3:$Y$62,"X",Month_7!$A$3:$A$62,"="&amp;$C$3)</f>
        <v>0</v>
      </c>
      <c r="J44" s="2">
        <f>COUNTIFS(Month_8!$Y$3:$Y$62,"X",Month_8!$A$3:$A$62,"="&amp;$C$3)</f>
        <v>0</v>
      </c>
      <c r="K44" s="2">
        <f>COUNTIFS(Month_9!$Y$3:$Y$62,"X",Month_9!$A$3:$A$62,"="&amp;$C$3)</f>
        <v>0</v>
      </c>
      <c r="L44" s="2">
        <f>COUNTIFS(Month_10!$Y$3:$Y$62,"X",Month_10!$A$3:$A$62,"="&amp;$C$3)</f>
        <v>0</v>
      </c>
      <c r="M44" s="2">
        <f>COUNTIFS(Month_11!$Y$3:$Y$62,"X",Month_11!$A$3:$A$62,"="&amp;$C$3)</f>
        <v>0</v>
      </c>
      <c r="N44" s="2">
        <f>COUNTIFS(Month_12!$Y$3:$Y$62,"X",Month_12!$A$3:$A$62,"="&amp;$C$3)</f>
        <v>0</v>
      </c>
    </row>
    <row r="45" spans="1:15">
      <c r="A45" s="111"/>
      <c r="B45" s="116"/>
      <c r="C45" s="20" t="e">
        <f>C44/C31</f>
        <v>#N/A</v>
      </c>
      <c r="D45" s="20" t="e">
        <f t="shared" ref="D45:N45" si="13">D44/D31</f>
        <v>#N/A</v>
      </c>
      <c r="E45" s="20" t="e">
        <f t="shared" si="13"/>
        <v>#N/A</v>
      </c>
      <c r="F45" s="20" t="e">
        <f t="shared" si="13"/>
        <v>#N/A</v>
      </c>
      <c r="G45" s="20" t="e">
        <f t="shared" si="13"/>
        <v>#N/A</v>
      </c>
      <c r="H45" s="20" t="e">
        <f t="shared" si="13"/>
        <v>#N/A</v>
      </c>
      <c r="I45" s="20" t="e">
        <f t="shared" si="13"/>
        <v>#N/A</v>
      </c>
      <c r="J45" s="20" t="e">
        <f t="shared" si="13"/>
        <v>#N/A</v>
      </c>
      <c r="K45" s="20" t="e">
        <f t="shared" si="13"/>
        <v>#N/A</v>
      </c>
      <c r="L45" s="20" t="e">
        <f t="shared" si="13"/>
        <v>#N/A</v>
      </c>
      <c r="M45" s="20" t="e">
        <f t="shared" si="13"/>
        <v>#N/A</v>
      </c>
      <c r="N45" s="20" t="e">
        <f t="shared" si="13"/>
        <v>#N/A</v>
      </c>
    </row>
    <row r="46" spans="1:15">
      <c r="A46" s="111"/>
      <c r="B46" s="117" t="s">
        <v>54</v>
      </c>
      <c r="C46" s="2">
        <f>COUNTIFS(Month_1!$Z$3:$Z$62,"X",Month_1!$A$3:$A$62,"="&amp;$C$3)</f>
        <v>0</v>
      </c>
      <c r="D46" s="2">
        <f>COUNTIFS(Month_2!$Z$3:$Z$62,"X",Month_2!$A$3:$A$62,"="&amp;$C$3)</f>
        <v>0</v>
      </c>
      <c r="E46" s="2">
        <f>COUNTIFS(Month_3!$Z$3:$Z$62,"X",Month_3!$A$3:$A$62,"="&amp;$C$3)</f>
        <v>0</v>
      </c>
      <c r="F46" s="2">
        <f>COUNTIFS(Month_4!$Z$3:$Z$62,"X",Month_4!$A$3:$A$62,"="&amp;$C$3)</f>
        <v>0</v>
      </c>
      <c r="G46" s="2">
        <f>COUNTIFS(Month_5!$Z$3:$Z$62,"X",Month_5!$A$3:$A$62,"="&amp;$C$3)</f>
        <v>0</v>
      </c>
      <c r="H46" s="2">
        <f>COUNTIFS(Month_6!$Z$3:$Z$62,"X",Month_6!$A$3:$A$62,"="&amp;$C$3)</f>
        <v>0</v>
      </c>
      <c r="I46" s="2">
        <f>COUNTIFS(Month_7!$Z$3:$Z$62,"X",Month_7!$A$3:$A$62,"="&amp;$C$3)</f>
        <v>0</v>
      </c>
      <c r="J46" s="2">
        <f>COUNTIFS(Month_8!$Z$3:$Z$62,"X",Month_8!$A$3:$A$62,"="&amp;$C$3)</f>
        <v>0</v>
      </c>
      <c r="K46" s="2">
        <f>COUNTIFS(Month_9!$Z$3:$Z$62,"X",Month_9!$A$3:$A$62,"="&amp;$C$3)</f>
        <v>0</v>
      </c>
      <c r="L46" s="2">
        <f>COUNTIFS(Month_10!$Z$3:$Z$62,"X",Month_10!$A$3:$A$62,"="&amp;$C$3)</f>
        <v>0</v>
      </c>
      <c r="M46" s="2">
        <f>COUNTIFS(Month_11!$Z$3:$Z$62,"X",Month_11!$A$3:$A$62,"="&amp;$C$3)</f>
        <v>0</v>
      </c>
      <c r="N46" s="2">
        <f>COUNTIFS(Month_12!$Z$3:$Z$62,"X",Month_12!$A$3:$A$62,"="&amp;$C$3)</f>
        <v>0</v>
      </c>
    </row>
    <row r="47" spans="1:15">
      <c r="A47" s="112"/>
      <c r="B47" s="118"/>
      <c r="C47" s="20" t="e">
        <f>C46/C31</f>
        <v>#N/A</v>
      </c>
      <c r="D47" s="20" t="e">
        <f t="shared" ref="D47:N47" si="14">D46/D31</f>
        <v>#N/A</v>
      </c>
      <c r="E47" s="20" t="e">
        <f t="shared" si="14"/>
        <v>#N/A</v>
      </c>
      <c r="F47" s="20" t="e">
        <f t="shared" si="14"/>
        <v>#N/A</v>
      </c>
      <c r="G47" s="20" t="e">
        <f t="shared" si="14"/>
        <v>#N/A</v>
      </c>
      <c r="H47" s="20" t="e">
        <f t="shared" si="14"/>
        <v>#N/A</v>
      </c>
      <c r="I47" s="20" t="e">
        <f t="shared" si="14"/>
        <v>#N/A</v>
      </c>
      <c r="J47" s="20" t="e">
        <f t="shared" si="14"/>
        <v>#N/A</v>
      </c>
      <c r="K47" s="20" t="e">
        <f t="shared" si="14"/>
        <v>#N/A</v>
      </c>
      <c r="L47" s="20" t="e">
        <f t="shared" si="14"/>
        <v>#N/A</v>
      </c>
      <c r="M47" s="20" t="e">
        <f t="shared" si="14"/>
        <v>#N/A</v>
      </c>
      <c r="N47" s="20" t="e">
        <f t="shared" si="14"/>
        <v>#N/A</v>
      </c>
    </row>
    <row r="48" spans="1:15" ht="30" customHeight="1"/>
    <row r="49" spans="1:14" ht="30" customHeight="1"/>
    <row r="50" spans="1:14" ht="30" customHeight="1"/>
    <row r="51" spans="1:14" ht="30" customHeight="1"/>
    <row r="52" spans="1:14" ht="30" customHeight="1"/>
    <row r="53" spans="1:14" ht="77.25" customHeight="1"/>
    <row r="54" spans="1:14" ht="30" customHeight="1"/>
    <row r="55" spans="1:14" ht="30" customHeight="1"/>
    <row r="56" spans="1:14" ht="30" customHeight="1"/>
    <row r="57" spans="1:14" ht="30" customHeight="1"/>
    <row r="58" spans="1:14" ht="30" customHeight="1">
      <c r="A58" s="107" t="s">
        <v>26</v>
      </c>
      <c r="B58" s="107"/>
      <c r="C58" s="11" t="s">
        <v>27</v>
      </c>
      <c r="D58" s="11" t="s">
        <v>28</v>
      </c>
      <c r="E58" s="11" t="s">
        <v>29</v>
      </c>
      <c r="F58" s="11" t="s">
        <v>30</v>
      </c>
      <c r="G58" s="11" t="s">
        <v>31</v>
      </c>
      <c r="H58" s="11" t="s">
        <v>32</v>
      </c>
      <c r="I58" s="11" t="s">
        <v>33</v>
      </c>
      <c r="J58" s="11" t="s">
        <v>34</v>
      </c>
      <c r="K58" s="11" t="s">
        <v>35</v>
      </c>
      <c r="L58" s="11" t="s">
        <v>36</v>
      </c>
      <c r="M58" s="11" t="s">
        <v>37</v>
      </c>
      <c r="N58" s="11" t="s">
        <v>38</v>
      </c>
    </row>
    <row r="59" spans="1:14" ht="30" customHeight="1">
      <c r="A59" s="107"/>
      <c r="B59" s="107"/>
      <c r="C59" s="13" t="str">
        <f>IF(Instructions!C5="",C5,Instructions!C5)</f>
        <v>Month_1</v>
      </c>
      <c r="D59" s="13" t="str">
        <f t="shared" ref="D59:N59" si="15">IF(C59=C58,D58,IF(MONTH(C59)=12,DATE(YEAR(C59)+1,1,1),DATE(YEAR(C59),MONTH(C59)+1,1)))</f>
        <v>Month_2</v>
      </c>
      <c r="E59" s="13" t="str">
        <f t="shared" si="15"/>
        <v>Month_3</v>
      </c>
      <c r="F59" s="13" t="str">
        <f t="shared" si="15"/>
        <v>Month_4</v>
      </c>
      <c r="G59" s="13" t="str">
        <f t="shared" si="15"/>
        <v>Month_5</v>
      </c>
      <c r="H59" s="13" t="str">
        <f t="shared" si="15"/>
        <v>Month_6</v>
      </c>
      <c r="I59" s="13" t="str">
        <f t="shared" si="15"/>
        <v>Month_7</v>
      </c>
      <c r="J59" s="13" t="str">
        <f t="shared" si="15"/>
        <v>Month_8</v>
      </c>
      <c r="K59" s="13" t="str">
        <f t="shared" si="15"/>
        <v>Month_9</v>
      </c>
      <c r="L59" s="13" t="str">
        <f t="shared" si="15"/>
        <v>Month_10</v>
      </c>
      <c r="M59" s="13" t="str">
        <f t="shared" si="15"/>
        <v>Month_11</v>
      </c>
      <c r="N59" s="13" t="str">
        <f t="shared" si="15"/>
        <v>Month_12</v>
      </c>
    </row>
    <row r="60" spans="1:14">
      <c r="A60" s="113" t="s">
        <v>40</v>
      </c>
      <c r="B60" s="114"/>
      <c r="C60" s="21" t="e">
        <f>IF($C$3="",NA(),COUNTIF(Month_1!$A$3:$A$62,"="&amp;$C$3))</f>
        <v>#N/A</v>
      </c>
      <c r="D60" s="21" t="e">
        <f>IF($C$3="",NA(),COUNTIF(Month_2!$A$3:$A$62,"="&amp;$C$3))</f>
        <v>#N/A</v>
      </c>
      <c r="E60" s="21" t="e">
        <f>IF($C$3="",NA(),COUNTIF(Month_3!$A$3:$A$62,"="&amp;$C$3))</f>
        <v>#N/A</v>
      </c>
      <c r="F60" s="21" t="e">
        <f>IF($C$3="",NA(),COUNTIF(Month_4!$A$3:$A$62,"="&amp;$C$3))</f>
        <v>#N/A</v>
      </c>
      <c r="G60" s="21" t="e">
        <f>IF($C$3="",NA(),COUNTIF(Month_5!$A$3:$A$62,"="&amp;$C$3))</f>
        <v>#N/A</v>
      </c>
      <c r="H60" s="21" t="e">
        <f>IF($C$3="",NA(),COUNTIF(Month_6!$A$3:$A$62,"="&amp;$C$3))</f>
        <v>#N/A</v>
      </c>
      <c r="I60" s="21" t="e">
        <f>IF($C$3="",NA(),COUNTIF(Month_7!$A$3:$A$62,"="&amp;$C$3))</f>
        <v>#N/A</v>
      </c>
      <c r="J60" s="21" t="e">
        <f>IF($C$3="",NA(),COUNTIF(Month_8!$A$3:$A$62,"="&amp;$C$3))</f>
        <v>#N/A</v>
      </c>
      <c r="K60" s="21" t="e">
        <f>IF($C$3="",NA(),COUNTIF(Month_9!$A$3:$A$62,"="&amp;$C$3))</f>
        <v>#N/A</v>
      </c>
      <c r="L60" s="21" t="e">
        <f>IF($C$3="",NA(),COUNTIF(Month_10!$A$3:$A$62,"="&amp;$C$3))</f>
        <v>#N/A</v>
      </c>
      <c r="M60" s="21" t="e">
        <f>IF($C$3="",NA(),COUNTIF(Month_11!$A$3:$A$62,"="&amp;$C$3))</f>
        <v>#N/A</v>
      </c>
      <c r="N60" s="21" t="e">
        <f>IF($C$3="",NA(),COUNTIF(Month_12!$A$3:$A$62,"="&amp;$C$3))</f>
        <v>#N/A</v>
      </c>
    </row>
    <row r="61" spans="1:14">
      <c r="A61" s="110" t="str">
        <f>"Day of the Week: "&amp;$C$3</f>
        <v xml:space="preserve">Day of the Week: </v>
      </c>
      <c r="B61" s="100" t="s">
        <v>72</v>
      </c>
      <c r="C61" s="2">
        <f>COUNTIFS(Month_1!$G$3:$G$62,1,Month_1!$A$3:$A$62,"="&amp;$C$3)</f>
        <v>0</v>
      </c>
      <c r="D61" s="2">
        <f>COUNTIFS(Month_2!$G$3:$G$62,1,Month_2!$A$3:$A$62,"="&amp;$C$3)</f>
        <v>0</v>
      </c>
      <c r="E61" s="2">
        <f>COUNTIFS(Month_3!$G$3:$G$62,1,Month_3!$A$3:$A$62,"="&amp;$C$3)</f>
        <v>0</v>
      </c>
      <c r="F61" s="2">
        <f>COUNTIFS(Month_4!$G$3:$G$62,1,Month_4!$A$3:$A$62,"="&amp;$C$3)</f>
        <v>0</v>
      </c>
      <c r="G61" s="2">
        <f>COUNTIFS(Month_5!$G$3:$G$62,1,Month_5!$A$3:$A$62,"="&amp;$C$3)</f>
        <v>0</v>
      </c>
      <c r="H61" s="2">
        <f>COUNTIFS(Month_6!$G$3:$G$62,1,Month_6!$A$3:$A$62,"="&amp;$C$3)</f>
        <v>0</v>
      </c>
      <c r="I61" s="2">
        <f>COUNTIFS(Month_7!$G$3:$G$62,1,Month_7!$A$3:$A$62,"="&amp;$C$3)</f>
        <v>0</v>
      </c>
      <c r="J61" s="2">
        <f>COUNTIFS(Month_8!$G$3:$G$62,1,Month_8!$A$3:$A$62,"="&amp;$C$3)</f>
        <v>0</v>
      </c>
      <c r="K61" s="2">
        <f>COUNTIFS(Month_9!$G$3:$G$62,1,Month_9!$A$3:$A$62,"="&amp;$C$3)</f>
        <v>0</v>
      </c>
      <c r="L61" s="2">
        <f>COUNTIFS(Month_10!$G$3:$G$62,1,Month_10!$A$3:$A$62,"="&amp;$C$3)</f>
        <v>0</v>
      </c>
      <c r="M61" s="2">
        <f>COUNTIFS(Month_11!$G$3:$G$62,1,Month_11!$A$3:$A$62,"="&amp;$C$3)</f>
        <v>0</v>
      </c>
      <c r="N61" s="2">
        <f>COUNTIFS(Month_12!$G$3:$G$62,1,Month_12!$A$3:$A$62,"="&amp;$C$3)</f>
        <v>0</v>
      </c>
    </row>
    <row r="62" spans="1:14">
      <c r="A62" s="111"/>
      <c r="B62" s="101"/>
      <c r="C62" s="19" t="e">
        <f>C61/C60</f>
        <v>#N/A</v>
      </c>
      <c r="D62" s="19" t="e">
        <f t="shared" ref="D62:N62" si="16">D61/D60</f>
        <v>#N/A</v>
      </c>
      <c r="E62" s="19" t="e">
        <f t="shared" si="16"/>
        <v>#N/A</v>
      </c>
      <c r="F62" s="19" t="e">
        <f t="shared" si="16"/>
        <v>#N/A</v>
      </c>
      <c r="G62" s="19" t="e">
        <f t="shared" si="16"/>
        <v>#N/A</v>
      </c>
      <c r="H62" s="19" t="e">
        <f t="shared" si="16"/>
        <v>#N/A</v>
      </c>
      <c r="I62" s="19" t="e">
        <f t="shared" si="16"/>
        <v>#N/A</v>
      </c>
      <c r="J62" s="19" t="e">
        <f t="shared" si="16"/>
        <v>#N/A</v>
      </c>
      <c r="K62" s="19" t="e">
        <f t="shared" si="16"/>
        <v>#N/A</v>
      </c>
      <c r="L62" s="19" t="e">
        <f t="shared" si="16"/>
        <v>#N/A</v>
      </c>
      <c r="M62" s="19" t="e">
        <f t="shared" si="16"/>
        <v>#N/A</v>
      </c>
      <c r="N62" s="19" t="e">
        <f t="shared" si="16"/>
        <v>#N/A</v>
      </c>
    </row>
    <row r="63" spans="1:14">
      <c r="A63" s="111"/>
      <c r="B63" s="100" t="s">
        <v>73</v>
      </c>
      <c r="C63" s="2">
        <f>COUNTIFS(Month_1!$G$3:$G$62,2,Month_1!$A$3:$A$62,"="&amp;$C$3)</f>
        <v>0</v>
      </c>
      <c r="D63" s="2">
        <f>COUNTIFS(Month_2!$G$3:$G$62,2,Month_2!$A$3:$A$62,"="&amp;$C$3)</f>
        <v>0</v>
      </c>
      <c r="E63" s="2">
        <f>COUNTIFS(Month_3!$G$3:$G$62,2,Month_3!$A$3:$A$62,"="&amp;$C$3)</f>
        <v>0</v>
      </c>
      <c r="F63" s="2">
        <f>COUNTIFS(Month_4!$G$3:$G$62,2,Month_4!$A$3:$A$62,"="&amp;$C$3)</f>
        <v>0</v>
      </c>
      <c r="G63" s="2">
        <f>COUNTIFS(Month_5!$G$3:$G$62,2,Month_5!$A$3:$A$62,"="&amp;$C$3)</f>
        <v>0</v>
      </c>
      <c r="H63" s="2">
        <f>COUNTIFS(Month_6!$G$3:$G$62,2,Month_6!$A$3:$A$62,"="&amp;$C$3)</f>
        <v>0</v>
      </c>
      <c r="I63" s="2">
        <f>COUNTIFS(Month_7!$G$3:$G$62,2,Month_7!$A$3:$A$62,"="&amp;$C$3)</f>
        <v>0</v>
      </c>
      <c r="J63" s="2">
        <f>COUNTIFS(Month_8!$G$3:$G$62,2,Month_8!$A$3:$A$62,"="&amp;$C$3)</f>
        <v>0</v>
      </c>
      <c r="K63" s="2">
        <f>COUNTIFS(Month_9!$G$3:$G$62,2,Month_9!$A$3:$A$62,"="&amp;$C$3)</f>
        <v>0</v>
      </c>
      <c r="L63" s="2">
        <f>COUNTIFS(Month_10!$G$3:$G$62,2,Month_10!$A$3:$A$62,"="&amp;$C$3)</f>
        <v>0</v>
      </c>
      <c r="M63" s="2">
        <f>COUNTIFS(Month_11!$G$3:$G$62,2,Month_11!$A$3:$A$62,"="&amp;$C$3)</f>
        <v>0</v>
      </c>
      <c r="N63" s="2">
        <f>COUNTIFS(Month_12!$G$3:$G$62,2,Month_12!$A$3:$A$62,"="&amp;$C$3)</f>
        <v>0</v>
      </c>
    </row>
    <row r="64" spans="1:14">
      <c r="A64" s="111"/>
      <c r="B64" s="101"/>
      <c r="C64" s="20" t="e">
        <f>C63/C60</f>
        <v>#N/A</v>
      </c>
      <c r="D64" s="20" t="e">
        <f t="shared" ref="D64:N64" si="17">D63/D60</f>
        <v>#N/A</v>
      </c>
      <c r="E64" s="20" t="e">
        <f t="shared" si="17"/>
        <v>#N/A</v>
      </c>
      <c r="F64" s="20" t="e">
        <f t="shared" si="17"/>
        <v>#N/A</v>
      </c>
      <c r="G64" s="20" t="e">
        <f t="shared" si="17"/>
        <v>#N/A</v>
      </c>
      <c r="H64" s="20" t="e">
        <f t="shared" si="17"/>
        <v>#N/A</v>
      </c>
      <c r="I64" s="20" t="e">
        <f t="shared" si="17"/>
        <v>#N/A</v>
      </c>
      <c r="J64" s="20" t="e">
        <f t="shared" si="17"/>
        <v>#N/A</v>
      </c>
      <c r="K64" s="20" t="e">
        <f t="shared" si="17"/>
        <v>#N/A</v>
      </c>
      <c r="L64" s="20" t="e">
        <f t="shared" si="17"/>
        <v>#N/A</v>
      </c>
      <c r="M64" s="20" t="e">
        <f t="shared" si="17"/>
        <v>#N/A</v>
      </c>
      <c r="N64" s="20" t="e">
        <f t="shared" si="17"/>
        <v>#N/A</v>
      </c>
    </row>
    <row r="65" spans="1:14">
      <c r="A65" s="111"/>
      <c r="B65" s="100" t="s">
        <v>74</v>
      </c>
      <c r="C65" s="2">
        <f>COUNTIFS(Month_1!$G$3:$G$62,3,Month_1!$A$3:$A$62,"="&amp;$C$3)</f>
        <v>0</v>
      </c>
      <c r="D65" s="2">
        <f>COUNTIFS(Month_2!$G$3:$G$62,3,Month_2!$A$3:$A$62,"="&amp;$C$3)</f>
        <v>0</v>
      </c>
      <c r="E65" s="2">
        <f>COUNTIFS(Month_3!$G$3:$G$62,3,Month_3!$A$3:$A$62,"="&amp;$C$3)</f>
        <v>0</v>
      </c>
      <c r="F65" s="2">
        <f>COUNTIFS(Month_4!$G$3:$G$62,3,Month_4!$A$3:$A$62,"="&amp;$C$3)</f>
        <v>0</v>
      </c>
      <c r="G65" s="2">
        <f>COUNTIFS(Month_5!$G$3:$G$62,3,Month_5!$A$3:$A$62,"="&amp;$C$3)</f>
        <v>0</v>
      </c>
      <c r="H65" s="2">
        <f>COUNTIFS(Month_6!$G$3:$G$62,3,Month_6!$A$3:$A$62,"="&amp;$C$3)</f>
        <v>0</v>
      </c>
      <c r="I65" s="2">
        <f>COUNTIFS(Month_7!$G$3:$G$62,3,Month_7!$A$3:$A$62,"="&amp;$C$3)</f>
        <v>0</v>
      </c>
      <c r="J65" s="2">
        <f>COUNTIFS(Month_8!$G$3:$G$62,3,Month_8!$A$3:$A$62,"="&amp;$C$3)</f>
        <v>0</v>
      </c>
      <c r="K65" s="2">
        <f>COUNTIFS(Month_9!$G$3:$G$62,3,Month_9!$A$3:$A$62,"="&amp;$C$3)</f>
        <v>0</v>
      </c>
      <c r="L65" s="2">
        <f>COUNTIFS(Month_10!$G$3:$G$62,3,Month_10!$A$3:$A$62,"="&amp;$C$3)</f>
        <v>0</v>
      </c>
      <c r="M65" s="2">
        <f>COUNTIFS(Month_11!$G$3:$G$62,3,Month_11!$A$3:$A$62,"="&amp;$C$3)</f>
        <v>0</v>
      </c>
      <c r="N65" s="2">
        <f>COUNTIFS(Month_12!$G$3:$G$62,3,Month_12!$A$3:$A$62,"="&amp;$C$3)</f>
        <v>0</v>
      </c>
    </row>
    <row r="66" spans="1:14">
      <c r="A66" s="111"/>
      <c r="B66" s="101"/>
      <c r="C66" s="20" t="e">
        <f>C65/C60</f>
        <v>#N/A</v>
      </c>
      <c r="D66" s="20" t="e">
        <f t="shared" ref="D66:N66" si="18">D65/D60</f>
        <v>#N/A</v>
      </c>
      <c r="E66" s="20" t="e">
        <f t="shared" si="18"/>
        <v>#N/A</v>
      </c>
      <c r="F66" s="20" t="e">
        <f t="shared" si="18"/>
        <v>#N/A</v>
      </c>
      <c r="G66" s="20" t="e">
        <f t="shared" si="18"/>
        <v>#N/A</v>
      </c>
      <c r="H66" s="20" t="e">
        <f t="shared" si="18"/>
        <v>#N/A</v>
      </c>
      <c r="I66" s="20" t="e">
        <f t="shared" si="18"/>
        <v>#N/A</v>
      </c>
      <c r="J66" s="20" t="e">
        <f t="shared" si="18"/>
        <v>#N/A</v>
      </c>
      <c r="K66" s="20" t="e">
        <f t="shared" si="18"/>
        <v>#N/A</v>
      </c>
      <c r="L66" s="20" t="e">
        <f t="shared" si="18"/>
        <v>#N/A</v>
      </c>
      <c r="M66" s="20" t="e">
        <f t="shared" si="18"/>
        <v>#N/A</v>
      </c>
      <c r="N66" s="20" t="e">
        <f t="shared" si="18"/>
        <v>#N/A</v>
      </c>
    </row>
    <row r="67" spans="1:14">
      <c r="A67" s="111"/>
      <c r="B67" s="136" t="s">
        <v>75</v>
      </c>
      <c r="C67" s="26">
        <f>COUNTIFS(Month_1!$G$3:$G$62,4,Month_1!$A$3:$A$62,"="&amp;$C$3)</f>
        <v>0</v>
      </c>
      <c r="D67" s="26">
        <f>COUNTIFS(Month_2!$G$3:$G$62,4,Month_2!$A$3:$A$62,"="&amp;$C$3)</f>
        <v>0</v>
      </c>
      <c r="E67" s="26">
        <f>COUNTIFS(Month_3!$G$3:$G$62,4,Month_3!$A$3:$A$62,"="&amp;$C$3)</f>
        <v>0</v>
      </c>
      <c r="F67" s="26">
        <f>COUNTIFS(Month_4!$G$3:$G$62,4,Month_4!$A$3:$A$62,"="&amp;$C$3)</f>
        <v>0</v>
      </c>
      <c r="G67" s="26">
        <f>COUNTIFS(Month_5!$G$3:$G$62,4,Month_5!$A$3:$A$62,"="&amp;$C$3)</f>
        <v>0</v>
      </c>
      <c r="H67" s="26">
        <f>COUNTIFS(Month_6!$G$3:$G$62,4,Month_6!$A$3:$A$62,"="&amp;$C$3)</f>
        <v>0</v>
      </c>
      <c r="I67" s="26">
        <f>COUNTIFS(Month_7!$G$3:$G$62,4,Month_7!$A$3:$A$62,"="&amp;$C$3)</f>
        <v>0</v>
      </c>
      <c r="J67" s="26">
        <f>COUNTIFS(Month_8!$G$3:$G$62,4,Month_8!$A$3:$A$62,"="&amp;$C$3)</f>
        <v>0</v>
      </c>
      <c r="K67" s="26">
        <f>COUNTIFS(Month_9!$G$3:$G$62,4,Month_9!$A$3:$A$62,"="&amp;$C$3)</f>
        <v>0</v>
      </c>
      <c r="L67" s="26">
        <f>COUNTIFS(Month_10!$G$3:$G$62,4,Month_10!$A$3:$A$62,"="&amp;$C$3)</f>
        <v>0</v>
      </c>
      <c r="M67" s="26">
        <f>COUNTIFS(Month_11!$G$3:$G$62,4,Month_11!$A$3:$A$62,"="&amp;$C$3)</f>
        <v>0</v>
      </c>
      <c r="N67" s="26">
        <f>COUNTIFS(Month_12!$G$3:$G$62,4,Month_12!$A$3:$A$62,"="&amp;$C$3)</f>
        <v>0</v>
      </c>
    </row>
    <row r="68" spans="1:14">
      <c r="A68" s="111"/>
      <c r="B68" s="136"/>
      <c r="C68" s="20" t="e">
        <f>C67/C60</f>
        <v>#N/A</v>
      </c>
      <c r="D68" s="20" t="e">
        <f t="shared" ref="D68:N68" si="19">D67/D60</f>
        <v>#N/A</v>
      </c>
      <c r="E68" s="20" t="e">
        <f t="shared" si="19"/>
        <v>#N/A</v>
      </c>
      <c r="F68" s="20" t="e">
        <f t="shared" si="19"/>
        <v>#N/A</v>
      </c>
      <c r="G68" s="20" t="e">
        <f t="shared" si="19"/>
        <v>#N/A</v>
      </c>
      <c r="H68" s="20" t="e">
        <f t="shared" si="19"/>
        <v>#N/A</v>
      </c>
      <c r="I68" s="20" t="e">
        <f t="shared" si="19"/>
        <v>#N/A</v>
      </c>
      <c r="J68" s="20" t="e">
        <f t="shared" si="19"/>
        <v>#N/A</v>
      </c>
      <c r="K68" s="20" t="e">
        <f t="shared" si="19"/>
        <v>#N/A</v>
      </c>
      <c r="L68" s="20" t="e">
        <f t="shared" si="19"/>
        <v>#N/A</v>
      </c>
      <c r="M68" s="20" t="e">
        <f t="shared" si="19"/>
        <v>#N/A</v>
      </c>
      <c r="N68" s="20" t="e">
        <f t="shared" si="19"/>
        <v>#N/A</v>
      </c>
    </row>
    <row r="69" spans="1:14">
      <c r="A69" s="111"/>
      <c r="B69" s="136" t="s">
        <v>76</v>
      </c>
      <c r="C69" s="26">
        <f>COUNTIFS(Month_1!$G$3:$G$62,5,Month_1!$A$3:$A$62,"="&amp;$C$3)</f>
        <v>0</v>
      </c>
      <c r="D69" s="26">
        <f>COUNTIFS(Month_2!$G$3:$G$62,5,Month_2!$A$3:$A$62,"="&amp;$C$3)</f>
        <v>0</v>
      </c>
      <c r="E69" s="26">
        <f>COUNTIFS(Month_3!$G$3:$G$62,5,Month_3!$A$3:$A$62,"="&amp;$C$3)</f>
        <v>0</v>
      </c>
      <c r="F69" s="26">
        <f>COUNTIFS(Month_4!$G$3:$G$62,5,Month_4!$A$3:$A$62,"="&amp;$C$3)</f>
        <v>0</v>
      </c>
      <c r="G69" s="26">
        <f>COUNTIFS(Month_5!$G$3:$G$62,5,Month_5!$A$3:$A$62,"="&amp;$C$3)</f>
        <v>0</v>
      </c>
      <c r="H69" s="26">
        <f>COUNTIFS(Month_6!$G$3:$G$62,5,Month_6!$A$3:$A$62,"="&amp;$C$3)</f>
        <v>0</v>
      </c>
      <c r="I69" s="26">
        <f>COUNTIFS(Month_7!$G$3:$G$62,5,Month_7!$A$3:$A$62,"="&amp;$C$3)</f>
        <v>0</v>
      </c>
      <c r="J69" s="26">
        <f>COUNTIFS(Month_8!$G$3:$G$62,5,Month_8!$A$3:$A$62,"="&amp;$C$3)</f>
        <v>0</v>
      </c>
      <c r="K69" s="26">
        <f>COUNTIFS(Month_9!$G$3:$G$62,5,Month_9!$A$3:$A$62,"="&amp;$C$3)</f>
        <v>0</v>
      </c>
      <c r="L69" s="26">
        <f>COUNTIFS(Month_10!$G$3:$G$62,5,Month_10!$A$3:$A$62,"="&amp;$C$3)</f>
        <v>0</v>
      </c>
      <c r="M69" s="26">
        <f>COUNTIFS(Month_11!$G$3:$G$62,5,Month_11!$A$3:$A$62,"="&amp;$C$3)</f>
        <v>0</v>
      </c>
      <c r="N69" s="26">
        <f>COUNTIFS(Month_12!$G$3:$G$62,5,Month_12!$A$3:$A$62,"="&amp;$C$3)</f>
        <v>0</v>
      </c>
    </row>
    <row r="70" spans="1:14">
      <c r="A70" s="111"/>
      <c r="B70" s="136"/>
      <c r="C70" s="20" t="e">
        <f>C69/C60</f>
        <v>#N/A</v>
      </c>
      <c r="D70" s="20" t="e">
        <f t="shared" ref="D70:N70" si="20">D69/D60</f>
        <v>#N/A</v>
      </c>
      <c r="E70" s="20" t="e">
        <f t="shared" si="20"/>
        <v>#N/A</v>
      </c>
      <c r="F70" s="20" t="e">
        <f t="shared" si="20"/>
        <v>#N/A</v>
      </c>
      <c r="G70" s="20" t="e">
        <f t="shared" si="20"/>
        <v>#N/A</v>
      </c>
      <c r="H70" s="20" t="e">
        <f t="shared" si="20"/>
        <v>#N/A</v>
      </c>
      <c r="I70" s="20" t="e">
        <f t="shared" si="20"/>
        <v>#N/A</v>
      </c>
      <c r="J70" s="20" t="e">
        <f t="shared" si="20"/>
        <v>#N/A</v>
      </c>
      <c r="K70" s="20" t="e">
        <f t="shared" si="20"/>
        <v>#N/A</v>
      </c>
      <c r="L70" s="20" t="e">
        <f t="shared" si="20"/>
        <v>#N/A</v>
      </c>
      <c r="M70" s="20" t="e">
        <f t="shared" si="20"/>
        <v>#N/A</v>
      </c>
      <c r="N70" s="20" t="e">
        <f t="shared" si="20"/>
        <v>#N/A</v>
      </c>
    </row>
    <row r="71" spans="1:14">
      <c r="A71" s="111"/>
      <c r="B71" s="136" t="s">
        <v>77</v>
      </c>
      <c r="C71" s="26">
        <f>COUNTIFS(Month_1!$G$3:$G$62,6,Month_1!$A$3:$A$62,"="&amp;$C$3)</f>
        <v>0</v>
      </c>
      <c r="D71" s="26">
        <f>COUNTIFS(Month_2!$G$3:$G$62,6,Month_2!$A$3:$A$62,"="&amp;$C$3)</f>
        <v>0</v>
      </c>
      <c r="E71" s="26">
        <f>COUNTIFS(Month_3!$G$3:$G$62,6,Month_3!$A$3:$A$62,"="&amp;$C$3)</f>
        <v>0</v>
      </c>
      <c r="F71" s="26">
        <f>COUNTIFS(Month_4!$G$3:$G$62,6,Month_4!$A$3:$A$62,"="&amp;$C$3)</f>
        <v>0</v>
      </c>
      <c r="G71" s="26">
        <f>COUNTIFS(Month_5!$G$3:$G$62,6,Month_5!$A$3:$A$62,"="&amp;$C$3)</f>
        <v>0</v>
      </c>
      <c r="H71" s="26">
        <f>COUNTIFS(Month_6!$G$3:$G$62,6,Month_6!$A$3:$A$62,"="&amp;$C$3)</f>
        <v>0</v>
      </c>
      <c r="I71" s="26">
        <f>COUNTIFS(Month_7!$G$3:$G$62,6,Month_7!$A$3:$A$62,"="&amp;$C$3)</f>
        <v>0</v>
      </c>
      <c r="J71" s="26">
        <f>COUNTIFS(Month_8!$G$3:$G$62,6,Month_8!$A$3:$A$62,"="&amp;$C$3)</f>
        <v>0</v>
      </c>
      <c r="K71" s="26">
        <f>COUNTIFS(Month_9!$G$3:$G$62,6,Month_9!$A$3:$A$62,"="&amp;$C$3)</f>
        <v>0</v>
      </c>
      <c r="L71" s="26">
        <f>COUNTIFS(Month_10!$G$3:$G$62,6,Month_10!$A$3:$A$62,"="&amp;$C$3)</f>
        <v>0</v>
      </c>
      <c r="M71" s="26">
        <f>COUNTIFS(Month_11!$G$3:$G$62,6,Month_11!$A$3:$A$62,"="&amp;$C$3)</f>
        <v>0</v>
      </c>
      <c r="N71" s="26">
        <f>COUNTIFS(Month_12!$G$3:$G$62,6,Month_12!$A$3:$A$62,"="&amp;$C$3)</f>
        <v>0</v>
      </c>
    </row>
    <row r="72" spans="1:14">
      <c r="A72" s="111"/>
      <c r="B72" s="136"/>
      <c r="C72" s="20" t="e">
        <f>C71/C60</f>
        <v>#N/A</v>
      </c>
      <c r="D72" s="20" t="e">
        <f t="shared" ref="D72:N72" si="21">D71/D60</f>
        <v>#N/A</v>
      </c>
      <c r="E72" s="20" t="e">
        <f t="shared" si="21"/>
        <v>#N/A</v>
      </c>
      <c r="F72" s="20" t="e">
        <f t="shared" si="21"/>
        <v>#N/A</v>
      </c>
      <c r="G72" s="20" t="e">
        <f t="shared" si="21"/>
        <v>#N/A</v>
      </c>
      <c r="H72" s="20" t="e">
        <f t="shared" si="21"/>
        <v>#N/A</v>
      </c>
      <c r="I72" s="20" t="e">
        <f t="shared" si="21"/>
        <v>#N/A</v>
      </c>
      <c r="J72" s="20" t="e">
        <f t="shared" si="21"/>
        <v>#N/A</v>
      </c>
      <c r="K72" s="20" t="e">
        <f t="shared" si="21"/>
        <v>#N/A</v>
      </c>
      <c r="L72" s="20" t="e">
        <f t="shared" si="21"/>
        <v>#N/A</v>
      </c>
      <c r="M72" s="20" t="e">
        <f t="shared" si="21"/>
        <v>#N/A</v>
      </c>
      <c r="N72" s="20" t="e">
        <f t="shared" si="21"/>
        <v>#N/A</v>
      </c>
    </row>
    <row r="73" spans="1:14">
      <c r="A73" s="111"/>
      <c r="B73" s="100" t="s">
        <v>78</v>
      </c>
      <c r="C73" s="2">
        <f>COUNTIFS(Month_1!$G$3:$G$62,7,Month_1!$A$3:$A$62,"="&amp;$C$3)</f>
        <v>0</v>
      </c>
      <c r="D73" s="2">
        <f>COUNTIFS(Month_2!$G$3:$G$62,7,Month_2!$A$3:$A$62,"="&amp;$C$3)</f>
        <v>0</v>
      </c>
      <c r="E73" s="2">
        <f>COUNTIFS(Month_3!$G$3:$G$62,7,Month_3!$A$3:$A$62,"="&amp;$C$3)</f>
        <v>0</v>
      </c>
      <c r="F73" s="2">
        <f>COUNTIFS(Month_4!$G$3:$G$62,7,Month_4!$A$3:$A$62,"="&amp;$C$3)</f>
        <v>0</v>
      </c>
      <c r="G73" s="2">
        <f>COUNTIFS(Month_5!$G$3:$G$62,7,Month_5!$A$3:$A$62,"="&amp;$C$3)</f>
        <v>0</v>
      </c>
      <c r="H73" s="2">
        <f>COUNTIFS(Month_6!$G$3:$G$62,7,Month_6!$A$3:$A$62,"="&amp;$C$3)</f>
        <v>0</v>
      </c>
      <c r="I73" s="2">
        <f>COUNTIFS(Month_7!$G$3:$G$62,7,Month_7!$A$3:$A$62,"="&amp;$C$3)</f>
        <v>0</v>
      </c>
      <c r="J73" s="2">
        <f>COUNTIFS(Month_8!$G$3:$G$62,7,Month_8!$A$3:$A$62,"="&amp;$C$3)</f>
        <v>0</v>
      </c>
      <c r="K73" s="2">
        <f>COUNTIFS(Month_9!$G$3:$G$62,7,Month_9!$A$3:$A$62,"="&amp;$C$3)</f>
        <v>0</v>
      </c>
      <c r="L73" s="2">
        <f>COUNTIFS(Month_10!$G$3:$G$62,7,Month_10!$A$3:$A$62,"="&amp;$C$3)</f>
        <v>0</v>
      </c>
      <c r="M73" s="2">
        <f>COUNTIFS(Month_11!$G$3:$G$62,7,Month_11!$A$3:$A$62,"="&amp;$C$3)</f>
        <v>0</v>
      </c>
      <c r="N73" s="2">
        <f>COUNTIFS(Month_12!$G$3:$G$62,7,Month_12!$A$3:$A$62,"="&amp;$C$3)</f>
        <v>0</v>
      </c>
    </row>
    <row r="74" spans="1:14">
      <c r="A74" s="112"/>
      <c r="B74" s="101"/>
      <c r="C74" s="20" t="e">
        <f>C73/C60</f>
        <v>#N/A</v>
      </c>
      <c r="D74" s="20" t="e">
        <f t="shared" ref="D74:N74" si="22">D73/D60</f>
        <v>#N/A</v>
      </c>
      <c r="E74" s="20" t="e">
        <f t="shared" si="22"/>
        <v>#N/A</v>
      </c>
      <c r="F74" s="20" t="e">
        <f t="shared" si="22"/>
        <v>#N/A</v>
      </c>
      <c r="G74" s="20" t="e">
        <f t="shared" si="22"/>
        <v>#N/A</v>
      </c>
      <c r="H74" s="20" t="e">
        <f t="shared" si="22"/>
        <v>#N/A</v>
      </c>
      <c r="I74" s="20" t="e">
        <f t="shared" si="22"/>
        <v>#N/A</v>
      </c>
      <c r="J74" s="20" t="e">
        <f t="shared" si="22"/>
        <v>#N/A</v>
      </c>
      <c r="K74" s="20" t="e">
        <f t="shared" si="22"/>
        <v>#N/A</v>
      </c>
      <c r="L74" s="20" t="e">
        <f t="shared" si="22"/>
        <v>#N/A</v>
      </c>
      <c r="M74" s="20" t="e">
        <f t="shared" si="22"/>
        <v>#N/A</v>
      </c>
      <c r="N74" s="20" t="e">
        <f t="shared" si="22"/>
        <v>#N/A</v>
      </c>
    </row>
    <row r="97" spans="1:14" ht="30" customHeight="1">
      <c r="A97" s="107" t="s">
        <v>26</v>
      </c>
      <c r="B97" s="107"/>
      <c r="C97" s="11" t="s">
        <v>27</v>
      </c>
      <c r="D97" s="11" t="s">
        <v>28</v>
      </c>
      <c r="E97" s="11" t="s">
        <v>29</v>
      </c>
      <c r="F97" s="11" t="s">
        <v>30</v>
      </c>
      <c r="G97" s="11" t="s">
        <v>31</v>
      </c>
      <c r="H97" s="11" t="s">
        <v>32</v>
      </c>
      <c r="I97" s="11" t="s">
        <v>33</v>
      </c>
      <c r="J97" s="11" t="s">
        <v>34</v>
      </c>
      <c r="K97" s="11" t="s">
        <v>35</v>
      </c>
      <c r="L97" s="11" t="s">
        <v>36</v>
      </c>
      <c r="M97" s="11" t="s">
        <v>37</v>
      </c>
      <c r="N97" s="11" t="s">
        <v>38</v>
      </c>
    </row>
    <row r="98" spans="1:14" ht="30" customHeight="1">
      <c r="A98" s="107"/>
      <c r="B98" s="107"/>
      <c r="C98" s="13" t="str">
        <f>IF(Instructions!C5="",C5,Instructions!C5)</f>
        <v>Month_1</v>
      </c>
      <c r="D98" s="13" t="str">
        <f>IF(C98=C97,D97,IF(MONTH(C98)=12,DATE(YEAR(C98)+1,1,1),DATE(YEAR(C98),MONTH(C98)+1,1)))</f>
        <v>Month_2</v>
      </c>
      <c r="E98" s="13" t="str">
        <f t="shared" ref="E98:N98" si="23">IF(D98=D97,E97,IF(MONTH(D98)=12,DATE(YEAR(D98)+1,1,1),DATE(YEAR(D98),MONTH(D98)+1,1)))</f>
        <v>Month_3</v>
      </c>
      <c r="F98" s="13" t="str">
        <f t="shared" si="23"/>
        <v>Month_4</v>
      </c>
      <c r="G98" s="13" t="str">
        <f t="shared" si="23"/>
        <v>Month_5</v>
      </c>
      <c r="H98" s="13" t="str">
        <f t="shared" si="23"/>
        <v>Month_6</v>
      </c>
      <c r="I98" s="13" t="str">
        <f t="shared" si="23"/>
        <v>Month_7</v>
      </c>
      <c r="J98" s="13" t="str">
        <f t="shared" si="23"/>
        <v>Month_8</v>
      </c>
      <c r="K98" s="13" t="str">
        <f t="shared" si="23"/>
        <v>Month_9</v>
      </c>
      <c r="L98" s="13" t="str">
        <f t="shared" si="23"/>
        <v>Month_10</v>
      </c>
      <c r="M98" s="13" t="str">
        <f t="shared" si="23"/>
        <v>Month_11</v>
      </c>
      <c r="N98" s="13" t="str">
        <f t="shared" si="23"/>
        <v>Month_12</v>
      </c>
    </row>
    <row r="99" spans="1:14">
      <c r="A99" s="113" t="s">
        <v>40</v>
      </c>
      <c r="B99" s="114"/>
      <c r="C99" s="21" t="e">
        <f>IF($C$3="",NA(),COUNTIF(Month_1!$A$3:$A$62,"="&amp;$C$3))</f>
        <v>#N/A</v>
      </c>
      <c r="D99" s="21" t="e">
        <f>IF($C$3="",NA(),COUNTIF(Month_2!$A$3:$A$62,"="&amp;$C$3))</f>
        <v>#N/A</v>
      </c>
      <c r="E99" s="21" t="e">
        <f>IF($C$3="",NA(),COUNTIF(Month_3!$A$3:$A$62,"="&amp;$C$3))</f>
        <v>#N/A</v>
      </c>
      <c r="F99" s="21" t="e">
        <f>IF($C$3="",NA(),COUNTIF(Month_4!$A$3:$A$62,"="&amp;$C$3))</f>
        <v>#N/A</v>
      </c>
      <c r="G99" s="21" t="e">
        <f>IF($C$3="",NA(),COUNTIF(Month_5!$A$3:$A$62,"="&amp;$C$3))</f>
        <v>#N/A</v>
      </c>
      <c r="H99" s="21" t="e">
        <f>IF($C$3="",NA(),COUNTIF(Month_6!$A$3:$A$62,"="&amp;$C$3))</f>
        <v>#N/A</v>
      </c>
      <c r="I99" s="21" t="e">
        <f>IF($C$3="",NA(),COUNTIF(Month_7!$A$3:$A$62,"="&amp;$C$3))</f>
        <v>#N/A</v>
      </c>
      <c r="J99" s="21" t="e">
        <f>IF($C$3="",NA(),COUNTIF(Month_8!$A$3:$A$62,"="&amp;$C$3))</f>
        <v>#N/A</v>
      </c>
      <c r="K99" s="21" t="e">
        <f>IF($C$3="",NA(),COUNTIF(Month_9!$A$3:$A$62,"="&amp;$C$3))</f>
        <v>#N/A</v>
      </c>
      <c r="L99" s="21" t="e">
        <f>IF($C$3="",NA(),COUNTIF(Month_10!$A$3:$A$62,"="&amp;$C$3))</f>
        <v>#N/A</v>
      </c>
      <c r="M99" s="21" t="e">
        <f>IF($C$3="",NA(),COUNTIF(Month_11!$A$3:$A$62,"="&amp;$C$3))</f>
        <v>#N/A</v>
      </c>
      <c r="N99" s="21" t="e">
        <f>IF($C$3="",NA(),COUNTIF(Month_12!$A$3:$A$62,"="&amp;$C$3))</f>
        <v>#N/A</v>
      </c>
    </row>
    <row r="100" spans="1:14">
      <c r="A100" s="110" t="str">
        <f>"Shift Start Time: "&amp;$C$3</f>
        <v xml:space="preserve">Shift Start Time: </v>
      </c>
      <c r="B100" s="137" t="str">
        <f>IF(Instructions!C7="","",Instructions!C7)</f>
        <v/>
      </c>
      <c r="C100" s="3">
        <f>COUNTIFS(Month_1!$I$3:$I$62,1,Month_1!$A$3:$A$62,"="&amp;$C$3)</f>
        <v>0</v>
      </c>
      <c r="D100" s="3">
        <f>COUNTIFS(Month_2!$I$3:$I$62,1,Month_2!$A$3:$A$62,"="&amp;$C$3)</f>
        <v>0</v>
      </c>
      <c r="E100" s="3">
        <f>COUNTIFS(Month_3!$I$3:$I$62,1,Month_3!$A$3:$A$62,"="&amp;$C$3)</f>
        <v>0</v>
      </c>
      <c r="F100" s="3">
        <f>COUNTIFS(Month_4!$I$3:$I$62,1,Month_4!$A$3:$A$62,"="&amp;$C$3)</f>
        <v>0</v>
      </c>
      <c r="G100" s="3">
        <f>COUNTIFS(Month_5!$I$3:$I$62,1,Month_5!$A$3:$A$62,"="&amp;$C$3)</f>
        <v>0</v>
      </c>
      <c r="H100" s="3">
        <f>COUNTIFS(Month_6!$I$3:$I$62,1,Month_6!$A$3:$A$62,"="&amp;$C$3)</f>
        <v>0</v>
      </c>
      <c r="I100" s="3">
        <f>COUNTIFS(Month_7!$I$3:$I$62,1,Month_7!$A$3:$A$62,"="&amp;$C$3)</f>
        <v>0</v>
      </c>
      <c r="J100" s="3">
        <f>COUNTIFS(Month_8!$I$3:$I$62,1,Month_8!$A$3:$A$62,"="&amp;$C$3)</f>
        <v>0</v>
      </c>
      <c r="K100" s="3">
        <f>COUNTIFS(Month_9!$I$3:$I$62,1,Month_9!$A$3:$A$62,"="&amp;$C$3)</f>
        <v>0</v>
      </c>
      <c r="L100" s="3">
        <f>COUNTIFS(Month_10!$I$3:$I$62,1,Month_10!$A$3:$A$62,"="&amp;$C$3)</f>
        <v>0</v>
      </c>
      <c r="M100" s="3">
        <f>COUNTIFS(Month_11!$I$3:$I$62,1,Month_11!$A$3:$A$62,"="&amp;$C$3)</f>
        <v>0</v>
      </c>
      <c r="N100" s="3">
        <f>COUNTIFS(Month_12!$I$3:$I$62,1,Month_12!$A$3:$A$62,"="&amp;$C$3)</f>
        <v>0</v>
      </c>
    </row>
    <row r="101" spans="1:14">
      <c r="A101" s="111"/>
      <c r="B101" s="138"/>
      <c r="C101" s="20" t="e">
        <f>C100/C99</f>
        <v>#N/A</v>
      </c>
      <c r="D101" s="20" t="e">
        <f t="shared" ref="D101:N101" si="24">D100/D99</f>
        <v>#N/A</v>
      </c>
      <c r="E101" s="20" t="e">
        <f t="shared" si="24"/>
        <v>#N/A</v>
      </c>
      <c r="F101" s="20" t="e">
        <f t="shared" si="24"/>
        <v>#N/A</v>
      </c>
      <c r="G101" s="20" t="e">
        <f t="shared" si="24"/>
        <v>#N/A</v>
      </c>
      <c r="H101" s="20" t="e">
        <f t="shared" si="24"/>
        <v>#N/A</v>
      </c>
      <c r="I101" s="20" t="e">
        <f t="shared" si="24"/>
        <v>#N/A</v>
      </c>
      <c r="J101" s="20" t="e">
        <f t="shared" si="24"/>
        <v>#N/A</v>
      </c>
      <c r="K101" s="20" t="e">
        <f t="shared" si="24"/>
        <v>#N/A</v>
      </c>
      <c r="L101" s="20" t="e">
        <f t="shared" si="24"/>
        <v>#N/A</v>
      </c>
      <c r="M101" s="20" t="e">
        <f t="shared" si="24"/>
        <v>#N/A</v>
      </c>
      <c r="N101" s="20" t="e">
        <f t="shared" si="24"/>
        <v>#N/A</v>
      </c>
    </row>
    <row r="102" spans="1:14">
      <c r="A102" s="111"/>
      <c r="B102" s="137" t="str">
        <f>IF(Instructions!C7="","",Sheet1!C2)</f>
        <v/>
      </c>
      <c r="C102" s="3">
        <f>COUNTIFS(Month_1!$I$3:$I$62,2,Month_1!$A$3:$A$62,"="&amp;$C$3)</f>
        <v>0</v>
      </c>
      <c r="D102" s="3">
        <f>COUNTIFS(Month_2!$I$3:$I$62,2,Month_2!$A$3:$A$62,"="&amp;$C$3)</f>
        <v>0</v>
      </c>
      <c r="E102" s="3">
        <f>COUNTIFS(Month_3!$I$3:$I$62,2,Month_3!$A$3:$A$62,"="&amp;$C$3)</f>
        <v>0</v>
      </c>
      <c r="F102" s="3">
        <f>COUNTIFS(Month_4!$I$3:$I$62,2,Month_4!$A$3:$A$62,"="&amp;$C$3)</f>
        <v>0</v>
      </c>
      <c r="G102" s="3">
        <f>COUNTIFS(Month_5!$I$3:$I$62,2,Month_5!$A$3:$A$62,"="&amp;$C$3)</f>
        <v>0</v>
      </c>
      <c r="H102" s="3">
        <f>COUNTIFS(Month_6!$I$3:$I$62,2,Month_6!$A$3:$A$62,"="&amp;$C$3)</f>
        <v>0</v>
      </c>
      <c r="I102" s="3">
        <f>COUNTIFS(Month_7!$I$3:$I$62,2,Month_7!$A$3:$A$62,"="&amp;$C$3)</f>
        <v>0</v>
      </c>
      <c r="J102" s="3">
        <f>COUNTIFS(Month_8!$I$3:$I$62,2,Month_8!$A$3:$A$62,"="&amp;$C$3)</f>
        <v>0</v>
      </c>
      <c r="K102" s="3">
        <f>COUNTIFS(Month_9!$I$3:$I$62,2,Month_9!$A$3:$A$62,"="&amp;$C$3)</f>
        <v>0</v>
      </c>
      <c r="L102" s="3">
        <f>COUNTIFS(Month_10!$I$3:$I$62,2,Month_10!$A$3:$A$62,"="&amp;$C$3)</f>
        <v>0</v>
      </c>
      <c r="M102" s="3">
        <f>COUNTIFS(Month_11!$I$3:$I$62,2,Month_11!$A$3:$A$62,"="&amp;$C$3)</f>
        <v>0</v>
      </c>
      <c r="N102" s="3">
        <f>COUNTIFS(Month_12!$I$3:$I$62,2,Month_12!$A$3:$A$62,"="&amp;$C$3)</f>
        <v>0</v>
      </c>
    </row>
    <row r="103" spans="1:14">
      <c r="A103" s="111"/>
      <c r="B103" s="138"/>
      <c r="C103" s="20" t="e">
        <f>C102/C99</f>
        <v>#N/A</v>
      </c>
      <c r="D103" s="20" t="e">
        <f t="shared" ref="D103:N103" si="25">D102/D99</f>
        <v>#N/A</v>
      </c>
      <c r="E103" s="20" t="e">
        <f t="shared" si="25"/>
        <v>#N/A</v>
      </c>
      <c r="F103" s="20" t="e">
        <f t="shared" si="25"/>
        <v>#N/A</v>
      </c>
      <c r="G103" s="20" t="e">
        <f t="shared" si="25"/>
        <v>#N/A</v>
      </c>
      <c r="H103" s="20" t="e">
        <f t="shared" si="25"/>
        <v>#N/A</v>
      </c>
      <c r="I103" s="20" t="e">
        <f t="shared" si="25"/>
        <v>#N/A</v>
      </c>
      <c r="J103" s="20" t="e">
        <f t="shared" si="25"/>
        <v>#N/A</v>
      </c>
      <c r="K103" s="20" t="e">
        <f t="shared" si="25"/>
        <v>#N/A</v>
      </c>
      <c r="L103" s="20" t="e">
        <f t="shared" si="25"/>
        <v>#N/A</v>
      </c>
      <c r="M103" s="20" t="e">
        <f t="shared" si="25"/>
        <v>#N/A</v>
      </c>
      <c r="N103" s="20" t="e">
        <f t="shared" si="25"/>
        <v>#N/A</v>
      </c>
    </row>
    <row r="104" spans="1:14">
      <c r="A104" s="111"/>
      <c r="B104" s="137" t="str">
        <f>IF(Instructions!C7="","",IF(Sheet1!C3="","N/A",Sheet1!C3))</f>
        <v/>
      </c>
      <c r="C104" s="2">
        <f>COUNTIFS(Month_1!$I$3:$I$62,3,Month_1!$A$3:$A$62,"="&amp;$C$3)</f>
        <v>0</v>
      </c>
      <c r="D104" s="2">
        <f>COUNTIFS(Month_2!$I$3:$I$62,3,Month_2!$A$3:$A$62,"="&amp;$C$3)</f>
        <v>0</v>
      </c>
      <c r="E104" s="2">
        <f>COUNTIFS(Month_3!$I$3:$I$62,3,Month_3!$A$3:$A$62,"="&amp;$C$3)</f>
        <v>0</v>
      </c>
      <c r="F104" s="2">
        <f>COUNTIFS(Month_4!$I$3:$I$62,3,Month_4!$A$3:$A$62,"="&amp;$C$3)</f>
        <v>0</v>
      </c>
      <c r="G104" s="2">
        <f>COUNTIFS(Month_5!$I$3:$I$62,3,Month_5!$A$3:$A$62,"="&amp;$C$3)</f>
        <v>0</v>
      </c>
      <c r="H104" s="2">
        <f>COUNTIFS(Month_6!$I$3:$I$62,3,Month_6!$A$3:$A$62,"="&amp;$C$3)</f>
        <v>0</v>
      </c>
      <c r="I104" s="2">
        <f>COUNTIFS(Month_7!$I$3:$I$62,3,Month_7!$A$3:$A$62,"="&amp;$C$3)</f>
        <v>0</v>
      </c>
      <c r="J104" s="2">
        <f>COUNTIFS(Month_8!$I$3:$I$62,3,Month_8!$A$3:$A$62,"="&amp;$C$3)</f>
        <v>0</v>
      </c>
      <c r="K104" s="2">
        <f>COUNTIFS(Month_9!$I$3:$I$62,3,Month_9!$A$3:$A$62,"="&amp;$C$3)</f>
        <v>0</v>
      </c>
      <c r="L104" s="2">
        <f>COUNTIFS(Month_10!$I$3:$I$62,3,Month_10!$A$3:$A$62,"="&amp;$C$3)</f>
        <v>0</v>
      </c>
      <c r="M104" s="2">
        <f>COUNTIFS(Month_11!$I$3:$I$62,3,Month_11!$A$3:$A$62,"="&amp;$C$3)</f>
        <v>0</v>
      </c>
      <c r="N104" s="2">
        <f>COUNTIFS(Month_12!$I$3:$I$62,3,Month_12!$A$3:$A$62,"="&amp;$C$3)</f>
        <v>0</v>
      </c>
    </row>
    <row r="105" spans="1:14">
      <c r="A105" s="112"/>
      <c r="B105" s="138"/>
      <c r="C105" s="20" t="e">
        <f>C104/C99</f>
        <v>#N/A</v>
      </c>
      <c r="D105" s="20" t="e">
        <f t="shared" ref="D105:N105" si="26">D104/D99</f>
        <v>#N/A</v>
      </c>
      <c r="E105" s="20" t="e">
        <f t="shared" si="26"/>
        <v>#N/A</v>
      </c>
      <c r="F105" s="20" t="e">
        <f t="shared" si="26"/>
        <v>#N/A</v>
      </c>
      <c r="G105" s="20" t="e">
        <f t="shared" si="26"/>
        <v>#N/A</v>
      </c>
      <c r="H105" s="20" t="e">
        <f t="shared" si="26"/>
        <v>#N/A</v>
      </c>
      <c r="I105" s="20" t="e">
        <f t="shared" si="26"/>
        <v>#N/A</v>
      </c>
      <c r="J105" s="20" t="e">
        <f t="shared" si="26"/>
        <v>#N/A</v>
      </c>
      <c r="K105" s="20" t="e">
        <f t="shared" si="26"/>
        <v>#N/A</v>
      </c>
      <c r="L105" s="20" t="e">
        <f t="shared" si="26"/>
        <v>#N/A</v>
      </c>
      <c r="M105" s="20" t="e">
        <f t="shared" si="26"/>
        <v>#N/A</v>
      </c>
      <c r="N105" s="20" t="e">
        <f t="shared" si="26"/>
        <v>#N/A</v>
      </c>
    </row>
    <row r="128" spans="1:14" ht="30" customHeight="1">
      <c r="A128" s="107" t="s">
        <v>26</v>
      </c>
      <c r="B128" s="107"/>
      <c r="C128" s="11" t="s">
        <v>27</v>
      </c>
      <c r="D128" s="11" t="s">
        <v>28</v>
      </c>
      <c r="E128" s="11" t="s">
        <v>29</v>
      </c>
      <c r="F128" s="11" t="s">
        <v>30</v>
      </c>
      <c r="G128" s="11" t="s">
        <v>31</v>
      </c>
      <c r="H128" s="11" t="s">
        <v>32</v>
      </c>
      <c r="I128" s="11" t="s">
        <v>33</v>
      </c>
      <c r="J128" s="11" t="s">
        <v>34</v>
      </c>
      <c r="K128" s="11" t="s">
        <v>35</v>
      </c>
      <c r="L128" s="11" t="s">
        <v>36</v>
      </c>
      <c r="M128" s="11" t="s">
        <v>37</v>
      </c>
      <c r="N128" s="11" t="s">
        <v>38</v>
      </c>
    </row>
    <row r="129" spans="1:14" ht="30" customHeight="1">
      <c r="A129" s="107"/>
      <c r="B129" s="107"/>
      <c r="C129" s="13" t="str">
        <f>IF(Instructions!C5="",C5,Instructions!C5)</f>
        <v>Month_1</v>
      </c>
      <c r="D129" s="13" t="str">
        <f t="shared" ref="D129:N129" si="27">IF(C129=C128,D128,IF(MONTH(C129)=12,DATE(YEAR(C129)+1,1,1),DATE(YEAR(C129),MONTH(C129)+1,1)))</f>
        <v>Month_2</v>
      </c>
      <c r="E129" s="13" t="str">
        <f t="shared" si="27"/>
        <v>Month_3</v>
      </c>
      <c r="F129" s="13" t="str">
        <f t="shared" si="27"/>
        <v>Month_4</v>
      </c>
      <c r="G129" s="13" t="str">
        <f t="shared" si="27"/>
        <v>Month_5</v>
      </c>
      <c r="H129" s="13" t="str">
        <f t="shared" si="27"/>
        <v>Month_6</v>
      </c>
      <c r="I129" s="13" t="str">
        <f t="shared" si="27"/>
        <v>Month_7</v>
      </c>
      <c r="J129" s="13" t="str">
        <f t="shared" si="27"/>
        <v>Month_8</v>
      </c>
      <c r="K129" s="13" t="str">
        <f t="shared" si="27"/>
        <v>Month_9</v>
      </c>
      <c r="L129" s="13" t="str">
        <f t="shared" si="27"/>
        <v>Month_10</v>
      </c>
      <c r="M129" s="13" t="str">
        <f t="shared" si="27"/>
        <v>Month_11</v>
      </c>
      <c r="N129" s="13" t="str">
        <f t="shared" si="27"/>
        <v>Month_12</v>
      </c>
    </row>
    <row r="130" spans="1:14">
      <c r="A130" s="113" t="s">
        <v>40</v>
      </c>
      <c r="B130" s="114"/>
      <c r="C130" s="21" t="e">
        <f>IF($C$3="",NA(),COUNTIF(Month_1!$A$3:$A$62,"="&amp;$C$3))</f>
        <v>#N/A</v>
      </c>
      <c r="D130" s="21" t="e">
        <f>IF($C$3="",NA(),COUNTIF(Month_2!$A$3:$A$62,"="&amp;$C$3))</f>
        <v>#N/A</v>
      </c>
      <c r="E130" s="21" t="e">
        <f>IF($C$3="",NA(),COUNTIF(Month_3!$A$3:$A$62,"="&amp;$C$3))</f>
        <v>#N/A</v>
      </c>
      <c r="F130" s="21" t="e">
        <f>IF($C$3="",NA(),COUNTIF(Month_4!$A$3:$A$62,"="&amp;$C$3))</f>
        <v>#N/A</v>
      </c>
      <c r="G130" s="21" t="e">
        <f>IF($C$3="",NA(),COUNTIF(Month_5!$A$3:$A$62,"="&amp;$C$3))</f>
        <v>#N/A</v>
      </c>
      <c r="H130" s="21" t="e">
        <f>IF($C$3="",NA(),COUNTIF(Month_6!$A$3:$A$62,"="&amp;$C$3))</f>
        <v>#N/A</v>
      </c>
      <c r="I130" s="21" t="e">
        <f>IF($C$3="",NA(),COUNTIF(Month_7!$A$3:$A$62,"="&amp;$C$3))</f>
        <v>#N/A</v>
      </c>
      <c r="J130" s="21" t="e">
        <f>IF($C$3="",NA(),COUNTIF(Month_8!$A$3:$A$62,"="&amp;$C$3))</f>
        <v>#N/A</v>
      </c>
      <c r="K130" s="21" t="e">
        <f>IF($C$3="",NA(),COUNTIF(Month_9!$A$3:$A$62,"="&amp;$C$3))</f>
        <v>#N/A</v>
      </c>
      <c r="L130" s="21" t="e">
        <f>IF($C$3="",NA(),COUNTIF(Month_10!$A$3:$A$62,"="&amp;$C$3))</f>
        <v>#N/A</v>
      </c>
      <c r="M130" s="21" t="e">
        <f>IF($C$3="",NA(),COUNTIF(Month_11!$A$3:$A$62,"="&amp;$C$3))</f>
        <v>#N/A</v>
      </c>
      <c r="N130" s="21" t="e">
        <f>IF($C$3="",NA(),COUNTIF(Month_12!$A$3:$A$62,"="&amp;$C$3))</f>
        <v>#N/A</v>
      </c>
    </row>
    <row r="131" spans="1:14">
      <c r="A131" s="140" t="str">
        <f>"Time of Fall: "&amp;$C$3</f>
        <v xml:space="preserve">Time of Fall: </v>
      </c>
      <c r="B131" s="100" t="s">
        <v>81</v>
      </c>
      <c r="C131" s="2">
        <f>COUNTIFS(Month_1!$J$3:$J$62,1,Month_1!$A$3:$A$62,"="&amp;$C$3)</f>
        <v>0</v>
      </c>
      <c r="D131" s="2">
        <f>COUNTIFS(Month_2!$J$3:$J$62,1,Month_2!$A$3:$A$62,"="&amp;$C$3)</f>
        <v>0</v>
      </c>
      <c r="E131" s="2">
        <f>COUNTIFS(Month_3!$J$3:$J$62,1,Month_3!$A$3:$A$62,"="&amp;$C$3)</f>
        <v>0</v>
      </c>
      <c r="F131" s="2">
        <f>COUNTIFS(Month_4!$J$3:$J$62,1,Month_4!$A$3:$A$62,"="&amp;$C$3)</f>
        <v>0</v>
      </c>
      <c r="G131" s="2">
        <f>COUNTIFS(Month_5!$J$3:$J$62,1,Month_5!$A$3:$A$62,"="&amp;$C$3)</f>
        <v>0</v>
      </c>
      <c r="H131" s="2">
        <f>COUNTIFS(Month_6!$J$3:$J$62,1,Month_6!$A$3:$A$62,"="&amp;$C$3)</f>
        <v>0</v>
      </c>
      <c r="I131" s="2">
        <f>COUNTIFS(Month_7!$J$3:$J$62,1,Month_7!$A$3:$A$62,"="&amp;$C$3)</f>
        <v>0</v>
      </c>
      <c r="J131" s="2">
        <f>COUNTIFS(Month_8!$J$3:$J$62,1,Month_8!$A$3:$A$62,"="&amp;$C$3)</f>
        <v>0</v>
      </c>
      <c r="K131" s="2">
        <f>COUNTIFS(Month_9!$J$3:$J$62,1,Month_9!$A$3:$A$62,"="&amp;$C$3)</f>
        <v>0</v>
      </c>
      <c r="L131" s="2">
        <f>COUNTIFS(Month_10!$J$3:$J$62,1,Month_10!$A$3:$A$62,"="&amp;$C$3)</f>
        <v>0</v>
      </c>
      <c r="M131" s="2">
        <f>COUNTIFS(Month_11!$J$3:$J$62,1,Month_11!$A$3:$A$62,"="&amp;$C$3)</f>
        <v>0</v>
      </c>
      <c r="N131" s="2">
        <f>COUNTIFS(Month_12!$J$3:$J$62,1,Month_12!$A$3:$A$62,"="&amp;$C$3)</f>
        <v>0</v>
      </c>
    </row>
    <row r="132" spans="1:14">
      <c r="A132" s="140"/>
      <c r="B132" s="101"/>
      <c r="C132" s="19" t="e">
        <f>C131/C130</f>
        <v>#N/A</v>
      </c>
      <c r="D132" s="19" t="e">
        <f t="shared" ref="D132:N132" si="28">D131/D130</f>
        <v>#N/A</v>
      </c>
      <c r="E132" s="19" t="e">
        <f t="shared" si="28"/>
        <v>#N/A</v>
      </c>
      <c r="F132" s="19" t="e">
        <f t="shared" si="28"/>
        <v>#N/A</v>
      </c>
      <c r="G132" s="19" t="e">
        <f t="shared" si="28"/>
        <v>#N/A</v>
      </c>
      <c r="H132" s="19" t="e">
        <f t="shared" si="28"/>
        <v>#N/A</v>
      </c>
      <c r="I132" s="19" t="e">
        <f t="shared" si="28"/>
        <v>#N/A</v>
      </c>
      <c r="J132" s="19" t="e">
        <f t="shared" si="28"/>
        <v>#N/A</v>
      </c>
      <c r="K132" s="19" t="e">
        <f t="shared" si="28"/>
        <v>#N/A</v>
      </c>
      <c r="L132" s="19" t="e">
        <f t="shared" si="28"/>
        <v>#N/A</v>
      </c>
      <c r="M132" s="19" t="e">
        <f t="shared" si="28"/>
        <v>#N/A</v>
      </c>
      <c r="N132" s="19" t="e">
        <f t="shared" si="28"/>
        <v>#N/A</v>
      </c>
    </row>
    <row r="133" spans="1:14">
      <c r="A133" s="140"/>
      <c r="B133" s="100" t="s">
        <v>82</v>
      </c>
      <c r="C133" s="2">
        <f>COUNTIFS(Month_1!$J$3:$J$62,2,Month_1!$A$3:$A$62,"="&amp;$C$3)</f>
        <v>0</v>
      </c>
      <c r="D133" s="2">
        <f>COUNTIFS(Month_2!$J$3:$J$62,2,Month_2!$A$3:$A$62,"="&amp;$C$3)</f>
        <v>0</v>
      </c>
      <c r="E133" s="2">
        <f>COUNTIFS(Month_3!$J$3:$J$62,2,Month_3!$A$3:$A$62,"="&amp;$C$3)</f>
        <v>0</v>
      </c>
      <c r="F133" s="2">
        <f>COUNTIFS(Month_4!$J$3:$J$62,2,Month_4!$A$3:$A$62,"="&amp;$C$3)</f>
        <v>0</v>
      </c>
      <c r="G133" s="2">
        <f>COUNTIFS(Month_5!$J$3:$J$62,2,Month_5!$A$3:$A$62,"="&amp;$C$3)</f>
        <v>0</v>
      </c>
      <c r="H133" s="2">
        <f>COUNTIFS(Month_6!$J$3:$J$62,2,Month_6!$A$3:$A$62,"="&amp;$C$3)</f>
        <v>0</v>
      </c>
      <c r="I133" s="2">
        <f>COUNTIFS(Month_7!$J$3:$J$62,2,Month_7!$A$3:$A$62,"="&amp;$C$3)</f>
        <v>0</v>
      </c>
      <c r="J133" s="2">
        <f>COUNTIFS(Month_8!$J$3:$J$62,2,Month_8!$A$3:$A$62,"="&amp;$C$3)</f>
        <v>0</v>
      </c>
      <c r="K133" s="2">
        <f>COUNTIFS(Month_9!$J$3:$J$62,2,Month_9!$A$3:$A$62,"="&amp;$C$3)</f>
        <v>0</v>
      </c>
      <c r="L133" s="2">
        <f>COUNTIFS(Month_10!$J$3:$J$62,2,Month_10!$A$3:$A$62,"="&amp;$C$3)</f>
        <v>0</v>
      </c>
      <c r="M133" s="2">
        <f>COUNTIFS(Month_11!$J$3:$J$62,2,Month_11!$A$3:$A$62,"="&amp;$C$3)</f>
        <v>0</v>
      </c>
      <c r="N133" s="2">
        <f>COUNTIFS(Month_12!$J$3:$J$62,2,Month_12!$A$3:$A$62,"="&amp;$C$3)</f>
        <v>0</v>
      </c>
    </row>
    <row r="134" spans="1:14">
      <c r="A134" s="140"/>
      <c r="B134" s="101"/>
      <c r="C134" s="20" t="e">
        <f>C133/C130</f>
        <v>#N/A</v>
      </c>
      <c r="D134" s="20" t="e">
        <f t="shared" ref="D134:N134" si="29">D133/D130</f>
        <v>#N/A</v>
      </c>
      <c r="E134" s="20" t="e">
        <f t="shared" si="29"/>
        <v>#N/A</v>
      </c>
      <c r="F134" s="20" t="e">
        <f t="shared" si="29"/>
        <v>#N/A</v>
      </c>
      <c r="G134" s="20" t="e">
        <f t="shared" si="29"/>
        <v>#N/A</v>
      </c>
      <c r="H134" s="20" t="e">
        <f t="shared" si="29"/>
        <v>#N/A</v>
      </c>
      <c r="I134" s="20" t="e">
        <f t="shared" si="29"/>
        <v>#N/A</v>
      </c>
      <c r="J134" s="20" t="e">
        <f t="shared" si="29"/>
        <v>#N/A</v>
      </c>
      <c r="K134" s="20" t="e">
        <f t="shared" si="29"/>
        <v>#N/A</v>
      </c>
      <c r="L134" s="20" t="e">
        <f t="shared" si="29"/>
        <v>#N/A</v>
      </c>
      <c r="M134" s="20" t="e">
        <f t="shared" si="29"/>
        <v>#N/A</v>
      </c>
      <c r="N134" s="20" t="e">
        <f t="shared" si="29"/>
        <v>#N/A</v>
      </c>
    </row>
    <row r="135" spans="1:14">
      <c r="A135" s="140"/>
      <c r="B135" s="139" t="s">
        <v>83</v>
      </c>
      <c r="C135" s="2">
        <f>COUNTIFS(Month_1!$J$3:$J$62,3,Month_1!$A$3:$A$62,"="&amp;$C$3)</f>
        <v>0</v>
      </c>
      <c r="D135" s="2">
        <f>COUNTIFS(Month_2!$J$3:$J$62,3,Month_2!$A$3:$A$62,"="&amp;$C$3)</f>
        <v>0</v>
      </c>
      <c r="E135" s="2">
        <f>COUNTIFS(Month_3!$J$3:$J$62,3,Month_3!$A$3:$A$62,"="&amp;$C$3)</f>
        <v>0</v>
      </c>
      <c r="F135" s="2">
        <f>COUNTIFS(Month_4!$J$3:$J$62,3,Month_4!$A$3:$A$62,"="&amp;$C$3)</f>
        <v>0</v>
      </c>
      <c r="G135" s="2">
        <f>COUNTIFS(Month_5!$J$3:$J$62,3,Month_5!$A$3:$A$62,"="&amp;$C$3)</f>
        <v>0</v>
      </c>
      <c r="H135" s="2">
        <f>COUNTIFS(Month_6!$J$3:$J$62,3,Month_6!$A$3:$A$62,"="&amp;$C$3)</f>
        <v>0</v>
      </c>
      <c r="I135" s="2">
        <f>COUNTIFS(Month_7!$J$3:$J$62,3,Month_7!$A$3:$A$62,"="&amp;$C$3)</f>
        <v>0</v>
      </c>
      <c r="J135" s="2">
        <f>COUNTIFS(Month_8!$J$3:$J$62,3,Month_8!$A$3:$A$62,"="&amp;$C$3)</f>
        <v>0</v>
      </c>
      <c r="K135" s="2">
        <f>COUNTIFS(Month_9!$J$3:$J$62,3,Month_9!$A$3:$A$62,"="&amp;$C$3)</f>
        <v>0</v>
      </c>
      <c r="L135" s="2">
        <f>COUNTIFS(Month_10!$J$3:$J$62,3,Month_10!$A$3:$A$62,"="&amp;$C$3)</f>
        <v>0</v>
      </c>
      <c r="M135" s="2">
        <f>COUNTIFS(Month_11!$J$3:$J$62,3,Month_11!$A$3:$A$62,"="&amp;$C$3)</f>
        <v>0</v>
      </c>
      <c r="N135" s="2">
        <f>COUNTIFS(Month_12!$J$3:$J$62,3,Month_12!$A$3:$A$62,"="&amp;$C$3)</f>
        <v>0</v>
      </c>
    </row>
    <row r="136" spans="1:14">
      <c r="A136" s="140"/>
      <c r="B136" s="101"/>
      <c r="C136" s="20" t="e">
        <f>C135/C130</f>
        <v>#N/A</v>
      </c>
      <c r="D136" s="20" t="e">
        <f t="shared" ref="D136:N136" si="30">D135/D130</f>
        <v>#N/A</v>
      </c>
      <c r="E136" s="20" t="e">
        <f t="shared" si="30"/>
        <v>#N/A</v>
      </c>
      <c r="F136" s="20" t="e">
        <f t="shared" si="30"/>
        <v>#N/A</v>
      </c>
      <c r="G136" s="20" t="e">
        <f t="shared" si="30"/>
        <v>#N/A</v>
      </c>
      <c r="H136" s="20" t="e">
        <f t="shared" si="30"/>
        <v>#N/A</v>
      </c>
      <c r="I136" s="20" t="e">
        <f t="shared" si="30"/>
        <v>#N/A</v>
      </c>
      <c r="J136" s="20" t="e">
        <f t="shared" si="30"/>
        <v>#N/A</v>
      </c>
      <c r="K136" s="20" t="e">
        <f t="shared" si="30"/>
        <v>#N/A</v>
      </c>
      <c r="L136" s="20" t="e">
        <f t="shared" si="30"/>
        <v>#N/A</v>
      </c>
      <c r="M136" s="20" t="e">
        <f t="shared" si="30"/>
        <v>#N/A</v>
      </c>
      <c r="N136" s="20" t="e">
        <f t="shared" si="30"/>
        <v>#N/A</v>
      </c>
    </row>
    <row r="137" spans="1:14">
      <c r="A137" s="140"/>
      <c r="B137" s="136" t="s">
        <v>84</v>
      </c>
      <c r="C137" s="26">
        <f>COUNTIFS(Month_1!$J$3:$J$62,4,Month_1!$A$3:$A$62,"="&amp;$C$3)</f>
        <v>0</v>
      </c>
      <c r="D137" s="26">
        <f>COUNTIFS(Month_2!$J$3:$J$62,4,Month_2!$A$3:$A$62,"="&amp;$C$3)</f>
        <v>0</v>
      </c>
      <c r="E137" s="26">
        <f>COUNTIFS(Month_3!$J$3:$J$62,4,Month_3!$A$3:$A$62,"="&amp;$C$3)</f>
        <v>0</v>
      </c>
      <c r="F137" s="26">
        <f>COUNTIFS(Month_4!$J$3:$J$62,4,Month_4!$A$3:$A$62,"="&amp;$C$3)</f>
        <v>0</v>
      </c>
      <c r="G137" s="26">
        <f>COUNTIFS(Month_5!$J$3:$J$62,4,Month_5!$A$3:$A$62,"="&amp;$C$3)</f>
        <v>0</v>
      </c>
      <c r="H137" s="26">
        <f>COUNTIFS(Month_6!$J$3:$J$62,4,Month_6!$A$3:$A$62,"="&amp;$C$3)</f>
        <v>0</v>
      </c>
      <c r="I137" s="26">
        <f>COUNTIFS(Month_7!$J$3:$J$62,4,Month_7!$A$3:$A$62,"="&amp;$C$3)</f>
        <v>0</v>
      </c>
      <c r="J137" s="26">
        <f>COUNTIFS(Month_8!$J$3:$J$62,4,Month_8!$A$3:$A$62,"="&amp;$C$3)</f>
        <v>0</v>
      </c>
      <c r="K137" s="26">
        <f>COUNTIFS(Month_9!$J$3:$J$62,4,Month_9!$A$3:$A$62,"="&amp;$C$3)</f>
        <v>0</v>
      </c>
      <c r="L137" s="26">
        <f>COUNTIFS(Month_10!$J$3:$J$62,4,Month_10!$A$3:$A$62,"="&amp;$C$3)</f>
        <v>0</v>
      </c>
      <c r="M137" s="26">
        <f>COUNTIFS(Month_11!$J$3:$J$62,4,Month_11!$A$3:$A$62,"="&amp;$C$3)</f>
        <v>0</v>
      </c>
      <c r="N137" s="26">
        <f>COUNTIFS(Month_12!$J$3:$J$62,4,Month_12!$A$3:$A$62,"="&amp;$C$3)</f>
        <v>0</v>
      </c>
    </row>
    <row r="138" spans="1:14">
      <c r="A138" s="140"/>
      <c r="B138" s="136"/>
      <c r="C138" s="20" t="e">
        <f>C137/C130</f>
        <v>#N/A</v>
      </c>
      <c r="D138" s="20" t="e">
        <f t="shared" ref="D138:N138" si="31">D137/D130</f>
        <v>#N/A</v>
      </c>
      <c r="E138" s="20" t="e">
        <f t="shared" si="31"/>
        <v>#N/A</v>
      </c>
      <c r="F138" s="20" t="e">
        <f t="shared" si="31"/>
        <v>#N/A</v>
      </c>
      <c r="G138" s="20" t="e">
        <f t="shared" si="31"/>
        <v>#N/A</v>
      </c>
      <c r="H138" s="20" t="e">
        <f t="shared" si="31"/>
        <v>#N/A</v>
      </c>
      <c r="I138" s="20" t="e">
        <f t="shared" si="31"/>
        <v>#N/A</v>
      </c>
      <c r="J138" s="20" t="e">
        <f t="shared" si="31"/>
        <v>#N/A</v>
      </c>
      <c r="K138" s="20" t="e">
        <f t="shared" si="31"/>
        <v>#N/A</v>
      </c>
      <c r="L138" s="20" t="e">
        <f t="shared" si="31"/>
        <v>#N/A</v>
      </c>
      <c r="M138" s="20" t="e">
        <f t="shared" si="31"/>
        <v>#N/A</v>
      </c>
      <c r="N138" s="20" t="e">
        <f t="shared" si="31"/>
        <v>#N/A</v>
      </c>
    </row>
    <row r="139" spans="1:14">
      <c r="A139" s="140"/>
      <c r="B139" s="136" t="s">
        <v>85</v>
      </c>
      <c r="C139" s="26">
        <f>COUNTIFS(Month_1!$J$3:$J$62,5,Month_1!$A$3:$A$62,"="&amp;$C$3)</f>
        <v>0</v>
      </c>
      <c r="D139" s="26">
        <f>COUNTIFS(Month_2!$J$3:$J$62,5,Month_2!$A$3:$A$62,"="&amp;$C$3)</f>
        <v>0</v>
      </c>
      <c r="E139" s="26">
        <f>COUNTIFS(Month_3!$J$3:$J$62,5,Month_3!$A$3:$A$62,"="&amp;$C$3)</f>
        <v>0</v>
      </c>
      <c r="F139" s="26">
        <f>COUNTIFS(Month_4!$J$3:$J$62,5,Month_4!$A$3:$A$62,"="&amp;$C$3)</f>
        <v>0</v>
      </c>
      <c r="G139" s="26">
        <f>COUNTIFS(Month_5!$J$3:$J$62,5,Month_5!$A$3:$A$62,"="&amp;$C$3)</f>
        <v>0</v>
      </c>
      <c r="H139" s="26">
        <f>COUNTIFS(Month_6!$J$3:$J$62,5,Month_6!$A$3:$A$62,"="&amp;$C$3)</f>
        <v>0</v>
      </c>
      <c r="I139" s="26">
        <f>COUNTIFS(Month_7!$J$3:$J$62,5,Month_7!$A$3:$A$62,"="&amp;$C$3)</f>
        <v>0</v>
      </c>
      <c r="J139" s="26">
        <f>COUNTIFS(Month_8!$J$3:$J$62,5,Month_8!$A$3:$A$62,"="&amp;$C$3)</f>
        <v>0</v>
      </c>
      <c r="K139" s="26">
        <f>COUNTIFS(Month_9!$J$3:$J$62,5,Month_9!$A$3:$A$62,"="&amp;$C$3)</f>
        <v>0</v>
      </c>
      <c r="L139" s="26">
        <f>COUNTIFS(Month_10!$J$3:$J$62,5,Month_10!$A$3:$A$62,"="&amp;$C$3)</f>
        <v>0</v>
      </c>
      <c r="M139" s="26">
        <f>COUNTIFS(Month_11!$J$3:$J$62,5,Month_11!$A$3:$A$62,"="&amp;$C$3)</f>
        <v>0</v>
      </c>
      <c r="N139" s="26">
        <f>COUNTIFS(Month_12!$J$3:$J$62,5,Month_12!$A$3:$A$62,"="&amp;$C$3)</f>
        <v>0</v>
      </c>
    </row>
    <row r="140" spans="1:14">
      <c r="A140" s="140"/>
      <c r="B140" s="136"/>
      <c r="C140" s="20" t="e">
        <f>C139/C130</f>
        <v>#N/A</v>
      </c>
      <c r="D140" s="20" t="e">
        <f t="shared" ref="D140:N140" si="32">D139/D130</f>
        <v>#N/A</v>
      </c>
      <c r="E140" s="20" t="e">
        <f t="shared" si="32"/>
        <v>#N/A</v>
      </c>
      <c r="F140" s="20" t="e">
        <f t="shared" si="32"/>
        <v>#N/A</v>
      </c>
      <c r="G140" s="20" t="e">
        <f t="shared" si="32"/>
        <v>#N/A</v>
      </c>
      <c r="H140" s="20" t="e">
        <f t="shared" si="32"/>
        <v>#N/A</v>
      </c>
      <c r="I140" s="20" t="e">
        <f t="shared" si="32"/>
        <v>#N/A</v>
      </c>
      <c r="J140" s="20" t="e">
        <f t="shared" si="32"/>
        <v>#N/A</v>
      </c>
      <c r="K140" s="20" t="e">
        <f t="shared" si="32"/>
        <v>#N/A</v>
      </c>
      <c r="L140" s="20" t="e">
        <f t="shared" si="32"/>
        <v>#N/A</v>
      </c>
      <c r="M140" s="20" t="e">
        <f t="shared" si="32"/>
        <v>#N/A</v>
      </c>
      <c r="N140" s="20" t="e">
        <f t="shared" si="32"/>
        <v>#N/A</v>
      </c>
    </row>
    <row r="141" spans="1:14">
      <c r="A141" s="140"/>
      <c r="B141" s="136" t="s">
        <v>86</v>
      </c>
      <c r="C141" s="26">
        <f>COUNTIFS(Month_1!$J$3:$J$62,6,Month_1!$A$3:$A$62,"="&amp;$C$3)</f>
        <v>0</v>
      </c>
      <c r="D141" s="26">
        <f>COUNTIFS(Month_2!$J$3:$J$62,6,Month_2!$A$3:$A$62,"="&amp;$C$3)</f>
        <v>0</v>
      </c>
      <c r="E141" s="26">
        <f>COUNTIFS(Month_3!$J$3:$J$62,6,Month_3!$A$3:$A$62,"="&amp;$C$3)</f>
        <v>0</v>
      </c>
      <c r="F141" s="26">
        <f>COUNTIFS(Month_4!$J$3:$J$62,6,Month_4!$A$3:$A$62,"="&amp;$C$3)</f>
        <v>0</v>
      </c>
      <c r="G141" s="26">
        <f>COUNTIFS(Month_5!$J$3:$J$62,6,Month_5!$A$3:$A$62,"="&amp;$C$3)</f>
        <v>0</v>
      </c>
      <c r="H141" s="26">
        <f>COUNTIFS(Month_6!$J$3:$J$62,6,Month_6!$A$3:$A$62,"="&amp;$C$3)</f>
        <v>0</v>
      </c>
      <c r="I141" s="26">
        <f>COUNTIFS(Month_7!$J$3:$J$62,6,Month_7!$A$3:$A$62,"="&amp;$C$3)</f>
        <v>0</v>
      </c>
      <c r="J141" s="26">
        <f>COUNTIFS(Month_8!$J$3:$J$62,6,Month_8!$A$3:$A$62,"="&amp;$C$3)</f>
        <v>0</v>
      </c>
      <c r="K141" s="26">
        <f>COUNTIFS(Month_9!$J$3:$J$62,6,Month_9!$A$3:$A$62,"="&amp;$C$3)</f>
        <v>0</v>
      </c>
      <c r="L141" s="26">
        <f>COUNTIFS(Month_10!$J$3:$J$62,6,Month_10!$A$3:$A$62,"="&amp;$C$3)</f>
        <v>0</v>
      </c>
      <c r="M141" s="26">
        <f>COUNTIFS(Month_11!$J$3:$J$62,6,Month_11!$A$3:$A$62,"="&amp;$C$3)</f>
        <v>0</v>
      </c>
      <c r="N141" s="26">
        <f>COUNTIFS(Month_12!$J$3:$J$62,6,Month_12!$A$3:$A$62,"="&amp;$C$3)</f>
        <v>0</v>
      </c>
    </row>
    <row r="142" spans="1:14">
      <c r="A142" s="140"/>
      <c r="B142" s="136"/>
      <c r="C142" s="20" t="e">
        <f>C141/C130</f>
        <v>#N/A</v>
      </c>
      <c r="D142" s="20" t="e">
        <f t="shared" ref="D142:N142" si="33">D141/D130</f>
        <v>#N/A</v>
      </c>
      <c r="E142" s="20" t="e">
        <f t="shared" si="33"/>
        <v>#N/A</v>
      </c>
      <c r="F142" s="20" t="e">
        <f t="shared" si="33"/>
        <v>#N/A</v>
      </c>
      <c r="G142" s="20" t="e">
        <f t="shared" si="33"/>
        <v>#N/A</v>
      </c>
      <c r="H142" s="20" t="e">
        <f t="shared" si="33"/>
        <v>#N/A</v>
      </c>
      <c r="I142" s="20" t="e">
        <f t="shared" si="33"/>
        <v>#N/A</v>
      </c>
      <c r="J142" s="20" t="e">
        <f t="shared" si="33"/>
        <v>#N/A</v>
      </c>
      <c r="K142" s="20" t="e">
        <f t="shared" si="33"/>
        <v>#N/A</v>
      </c>
      <c r="L142" s="20" t="e">
        <f t="shared" si="33"/>
        <v>#N/A</v>
      </c>
      <c r="M142" s="20" t="e">
        <f t="shared" si="33"/>
        <v>#N/A</v>
      </c>
      <c r="N142" s="20" t="e">
        <f t="shared" si="33"/>
        <v>#N/A</v>
      </c>
    </row>
    <row r="143" spans="1:14">
      <c r="A143" s="140"/>
      <c r="B143" s="100" t="s">
        <v>87</v>
      </c>
      <c r="C143" s="26">
        <f>COUNTIFS(Month_1!$J$3:$J$62,7,Month_1!$A$3:$A$62,"="&amp;$C$3)</f>
        <v>0</v>
      </c>
      <c r="D143" s="26">
        <f>COUNTIFS(Month_2!$J$3:$J$62,7,Month_2!$A$3:$A$62,"="&amp;$C$3)</f>
        <v>0</v>
      </c>
      <c r="E143" s="26">
        <f>COUNTIFS(Month_3!$J$3:$J$62,7,Month_3!$A$3:$A$62,"="&amp;$C$3)</f>
        <v>0</v>
      </c>
      <c r="F143" s="26">
        <f>COUNTIFS(Month_4!$J$3:$J$62,7,Month_4!$A$3:$A$62,"="&amp;$C$3)</f>
        <v>0</v>
      </c>
      <c r="G143" s="26">
        <f>COUNTIFS(Month_5!$J$3:$J$62,7,Month_5!$A$3:$A$62,"="&amp;$C$3)</f>
        <v>0</v>
      </c>
      <c r="H143" s="26">
        <f>COUNTIFS(Month_6!$J$3:$J$62,7,Month_6!$A$3:$A$62,"="&amp;$C$3)</f>
        <v>0</v>
      </c>
      <c r="I143" s="26">
        <f>COUNTIFS(Month_7!$J$3:$J$62,7,Month_7!$A$3:$A$62,"="&amp;$C$3)</f>
        <v>0</v>
      </c>
      <c r="J143" s="26">
        <f>COUNTIFS(Month_8!$J$3:$J$62,7,Month_8!$A$3:$A$62,"="&amp;$C$3)</f>
        <v>0</v>
      </c>
      <c r="K143" s="26">
        <f>COUNTIFS(Month_9!$J$3:$J$62,7,Month_9!$A$3:$A$62,"="&amp;$C$3)</f>
        <v>0</v>
      </c>
      <c r="L143" s="26">
        <f>COUNTIFS(Month_10!$J$3:$J$62,7,Month_10!$A$3:$A$62,"="&amp;$C$3)</f>
        <v>0</v>
      </c>
      <c r="M143" s="26">
        <f>COUNTIFS(Month_11!$J$3:$J$62,7,Month_11!$A$3:$A$62,"="&amp;$C$3)</f>
        <v>0</v>
      </c>
      <c r="N143" s="26">
        <f>COUNTIFS(Month_12!$J$3:$J$62,7,Month_12!$A$3:$A$62,"="&amp;$C$3)</f>
        <v>0</v>
      </c>
    </row>
    <row r="144" spans="1:14">
      <c r="A144" s="140"/>
      <c r="B144" s="101"/>
      <c r="C144" s="20" t="e">
        <f>C143/C130</f>
        <v>#N/A</v>
      </c>
      <c r="D144" s="20" t="e">
        <f t="shared" ref="D144:N144" si="34">D143/D130</f>
        <v>#N/A</v>
      </c>
      <c r="E144" s="20" t="e">
        <f t="shared" si="34"/>
        <v>#N/A</v>
      </c>
      <c r="F144" s="20" t="e">
        <f t="shared" si="34"/>
        <v>#N/A</v>
      </c>
      <c r="G144" s="20" t="e">
        <f t="shared" si="34"/>
        <v>#N/A</v>
      </c>
      <c r="H144" s="20" t="e">
        <f t="shared" si="34"/>
        <v>#N/A</v>
      </c>
      <c r="I144" s="20" t="e">
        <f t="shared" si="34"/>
        <v>#N/A</v>
      </c>
      <c r="J144" s="20" t="e">
        <f t="shared" si="34"/>
        <v>#N/A</v>
      </c>
      <c r="K144" s="20" t="e">
        <f t="shared" si="34"/>
        <v>#N/A</v>
      </c>
      <c r="L144" s="20" t="e">
        <f t="shared" si="34"/>
        <v>#N/A</v>
      </c>
      <c r="M144" s="20" t="e">
        <f t="shared" si="34"/>
        <v>#N/A</v>
      </c>
      <c r="N144" s="20" t="e">
        <f t="shared" si="34"/>
        <v>#N/A</v>
      </c>
    </row>
    <row r="145" spans="1:14">
      <c r="A145" s="140"/>
      <c r="B145" s="100" t="s">
        <v>88</v>
      </c>
      <c r="C145" s="26">
        <f>COUNTIFS(Month_1!$J$3:$J$62,8,Month_1!$A$3:$A$62,"="&amp;$C$3)</f>
        <v>0</v>
      </c>
      <c r="D145" s="26">
        <f>COUNTIFS(Month_2!$J$3:$J$62,8,Month_2!$A$3:$A$62,"="&amp;$C$3)</f>
        <v>0</v>
      </c>
      <c r="E145" s="26">
        <f>COUNTIFS(Month_3!$J$3:$J$62,8,Month_3!$A$3:$A$62,"="&amp;$C$3)</f>
        <v>0</v>
      </c>
      <c r="F145" s="26">
        <f>COUNTIFS(Month_4!$J$3:$J$62,8,Month_4!$A$3:$A$62,"="&amp;$C$3)</f>
        <v>0</v>
      </c>
      <c r="G145" s="26">
        <f>COUNTIFS(Month_5!$J$3:$J$62,8,Month_5!$A$3:$A$62,"="&amp;$C$3)</f>
        <v>0</v>
      </c>
      <c r="H145" s="26">
        <f>COUNTIFS(Month_6!$J$3:$J$62,8,Month_6!$A$3:$A$62,"="&amp;$C$3)</f>
        <v>0</v>
      </c>
      <c r="I145" s="26">
        <f>COUNTIFS(Month_7!$J$3:$J$62,8,Month_7!$A$3:$A$62,"="&amp;$C$3)</f>
        <v>0</v>
      </c>
      <c r="J145" s="26">
        <f>COUNTIFS(Month_8!$J$3:$J$62,8,Month_8!$A$3:$A$62,"="&amp;$C$3)</f>
        <v>0</v>
      </c>
      <c r="K145" s="26">
        <f>COUNTIFS(Month_9!$J$3:$J$62,8,Month_9!$A$3:$A$62,"="&amp;$C$3)</f>
        <v>0</v>
      </c>
      <c r="L145" s="26">
        <f>COUNTIFS(Month_10!$J$3:$J$62,8,Month_10!$A$3:$A$62,"="&amp;$C$3)</f>
        <v>0</v>
      </c>
      <c r="M145" s="26">
        <f>COUNTIFS(Month_11!$J$3:$J$62,8,Month_11!$A$3:$A$62,"="&amp;$C$3)</f>
        <v>0</v>
      </c>
      <c r="N145" s="26">
        <f>COUNTIFS(Month_12!$J$3:$J$62,8,Month_12!$A$3:$A$62,"="&amp;$C$3)</f>
        <v>0</v>
      </c>
    </row>
    <row r="146" spans="1:14">
      <c r="A146" s="140"/>
      <c r="B146" s="101"/>
      <c r="C146" s="20" t="e">
        <f>C145/C130</f>
        <v>#N/A</v>
      </c>
      <c r="D146" s="20" t="e">
        <f t="shared" ref="D146:N146" si="35">D145/D130</f>
        <v>#N/A</v>
      </c>
      <c r="E146" s="20" t="e">
        <f t="shared" si="35"/>
        <v>#N/A</v>
      </c>
      <c r="F146" s="20" t="e">
        <f t="shared" si="35"/>
        <v>#N/A</v>
      </c>
      <c r="G146" s="20" t="e">
        <f t="shared" si="35"/>
        <v>#N/A</v>
      </c>
      <c r="H146" s="20" t="e">
        <f t="shared" si="35"/>
        <v>#N/A</v>
      </c>
      <c r="I146" s="20" t="e">
        <f t="shared" si="35"/>
        <v>#N/A</v>
      </c>
      <c r="J146" s="20" t="e">
        <f t="shared" si="35"/>
        <v>#N/A</v>
      </c>
      <c r="K146" s="20" t="e">
        <f t="shared" si="35"/>
        <v>#N/A</v>
      </c>
      <c r="L146" s="20" t="e">
        <f t="shared" si="35"/>
        <v>#N/A</v>
      </c>
      <c r="M146" s="20" t="e">
        <f t="shared" si="35"/>
        <v>#N/A</v>
      </c>
      <c r="N146" s="20" t="e">
        <f t="shared" si="35"/>
        <v>#N/A</v>
      </c>
    </row>
    <row r="169" spans="1:14" ht="30" customHeight="1">
      <c r="A169" s="107" t="s">
        <v>26</v>
      </c>
      <c r="B169" s="107"/>
      <c r="C169" s="11" t="s">
        <v>27</v>
      </c>
      <c r="D169" s="11" t="s">
        <v>28</v>
      </c>
      <c r="E169" s="11" t="s">
        <v>29</v>
      </c>
      <c r="F169" s="11" t="s">
        <v>30</v>
      </c>
      <c r="G169" s="11" t="s">
        <v>31</v>
      </c>
      <c r="H169" s="11" t="s">
        <v>32</v>
      </c>
      <c r="I169" s="11" t="s">
        <v>33</v>
      </c>
      <c r="J169" s="11" t="s">
        <v>34</v>
      </c>
      <c r="K169" s="11" t="s">
        <v>35</v>
      </c>
      <c r="L169" s="11" t="s">
        <v>36</v>
      </c>
      <c r="M169" s="11" t="s">
        <v>37</v>
      </c>
      <c r="N169" s="11" t="s">
        <v>38</v>
      </c>
    </row>
    <row r="170" spans="1:14" ht="30" customHeight="1">
      <c r="A170" s="107"/>
      <c r="B170" s="107"/>
      <c r="C170" s="13" t="str">
        <f>IF(Instructions!C5="",C5,Instructions!C5)</f>
        <v>Month_1</v>
      </c>
      <c r="D170" s="13" t="str">
        <f t="shared" ref="D170:N170" si="36">IF(C170=C169,D169,IF(MONTH(C170)=12,DATE(YEAR(C170)+1,1,1),DATE(YEAR(C170),MONTH(C170)+1,1)))</f>
        <v>Month_2</v>
      </c>
      <c r="E170" s="13" t="str">
        <f t="shared" si="36"/>
        <v>Month_3</v>
      </c>
      <c r="F170" s="13" t="str">
        <f t="shared" si="36"/>
        <v>Month_4</v>
      </c>
      <c r="G170" s="13" t="str">
        <f t="shared" si="36"/>
        <v>Month_5</v>
      </c>
      <c r="H170" s="13" t="str">
        <f t="shared" si="36"/>
        <v>Month_6</v>
      </c>
      <c r="I170" s="13" t="str">
        <f t="shared" si="36"/>
        <v>Month_7</v>
      </c>
      <c r="J170" s="13" t="str">
        <f t="shared" si="36"/>
        <v>Month_8</v>
      </c>
      <c r="K170" s="13" t="str">
        <f t="shared" si="36"/>
        <v>Month_9</v>
      </c>
      <c r="L170" s="13" t="str">
        <f t="shared" si="36"/>
        <v>Month_10</v>
      </c>
      <c r="M170" s="13" t="str">
        <f t="shared" si="36"/>
        <v>Month_11</v>
      </c>
      <c r="N170" s="13" t="str">
        <f t="shared" si="36"/>
        <v>Month_12</v>
      </c>
    </row>
    <row r="171" spans="1:14">
      <c r="A171" s="113" t="s">
        <v>40</v>
      </c>
      <c r="B171" s="114"/>
      <c r="C171" s="21" t="e">
        <f>IF($C$3="",NA(),COUNTIF(Month_1!$A$3:$A$62,"="&amp;$C$3))</f>
        <v>#N/A</v>
      </c>
      <c r="D171" s="21" t="e">
        <f>IF($C$3="",NA(),COUNTIF(Month_2!$A$3:$A$62,"="&amp;$C$3))</f>
        <v>#N/A</v>
      </c>
      <c r="E171" s="21" t="e">
        <f>IF($C$3="",NA(),COUNTIF(Month_3!$A$3:$A$62,"="&amp;$C$3))</f>
        <v>#N/A</v>
      </c>
      <c r="F171" s="21" t="e">
        <f>IF($C$3="",NA(),COUNTIF(Month_4!$A$3:$A$62,"="&amp;$C$3))</f>
        <v>#N/A</v>
      </c>
      <c r="G171" s="21" t="e">
        <f>IF($C$3="",NA(),COUNTIF(Month_5!$A$3:$A$62,"="&amp;$C$3))</f>
        <v>#N/A</v>
      </c>
      <c r="H171" s="21" t="e">
        <f>IF($C$3="",NA(),COUNTIF(Month_6!$A$3:$A$62,"="&amp;$C$3))</f>
        <v>#N/A</v>
      </c>
      <c r="I171" s="21" t="e">
        <f>IF($C$3="",NA(),COUNTIF(Month_7!$A$3:$A$62,"="&amp;$C$3))</f>
        <v>#N/A</v>
      </c>
      <c r="J171" s="21" t="e">
        <f>IF($C$3="",NA(),COUNTIF(Month_8!$A$3:$A$62,"="&amp;$C$3))</f>
        <v>#N/A</v>
      </c>
      <c r="K171" s="21" t="e">
        <f>IF($C$3="",NA(),COUNTIF(Month_9!$A$3:$A$62,"="&amp;$C$3))</f>
        <v>#N/A</v>
      </c>
      <c r="L171" s="21" t="e">
        <f>IF($C$3="",NA(),COUNTIF(Month_10!$A$3:$A$62,"="&amp;$C$3))</f>
        <v>#N/A</v>
      </c>
      <c r="M171" s="21" t="e">
        <f>IF($C$3="",NA(),COUNTIF(Month_11!$A$3:$A$62,"="&amp;$C$3))</f>
        <v>#N/A</v>
      </c>
      <c r="N171" s="21" t="e">
        <f>IF($C$3="",NA(),COUNTIF(Month_12!$A$3:$A$62,"="&amp;$C$3))</f>
        <v>#N/A</v>
      </c>
    </row>
    <row r="172" spans="1:14">
      <c r="A172" s="110" t="str">
        <f>"Location: "&amp;$C$3</f>
        <v xml:space="preserve">Location: </v>
      </c>
      <c r="B172" s="100" t="s">
        <v>90</v>
      </c>
      <c r="C172" s="2">
        <f>COUNTIFS(Month_1!$K$3:$K$62,1,Month_1!$A$3:$A$62,"="&amp;$C$3)</f>
        <v>0</v>
      </c>
      <c r="D172" s="2">
        <f>COUNTIFS(Month_2!$K$3:$K$62,1,Month_2!$A$3:$A$62,"="&amp;$C$3)</f>
        <v>0</v>
      </c>
      <c r="E172" s="2">
        <f>COUNTIFS(Month_3!$K$3:$K$62,1,Month_3!$A$3:$A$62,"="&amp;$C$3)</f>
        <v>0</v>
      </c>
      <c r="F172" s="2">
        <f>COUNTIFS(Month_4!$K$3:$K$62,1,Month_4!$A$3:$A$62,"="&amp;$C$3)</f>
        <v>0</v>
      </c>
      <c r="G172" s="2">
        <f>COUNTIFS(Month_5!$K$3:$K$62,1,Month_5!$A$3:$A$62,"="&amp;$C$3)</f>
        <v>0</v>
      </c>
      <c r="H172" s="2">
        <f>COUNTIFS(Month_6!$K$3:$K$62,1,Month_6!$A$3:$A$62,"="&amp;$C$3)</f>
        <v>0</v>
      </c>
      <c r="I172" s="2">
        <f>COUNTIFS(Month_7!$K$3:$K$62,1,Month_7!$A$3:$A$62,"="&amp;$C$3)</f>
        <v>0</v>
      </c>
      <c r="J172" s="2">
        <f>COUNTIFS(Month_8!$K$3:$K$62,1,Month_8!$A$3:$A$62,"="&amp;$C$3)</f>
        <v>0</v>
      </c>
      <c r="K172" s="2">
        <f>COUNTIFS(Month_9!$K$3:$K$62,1,Month_9!$A$3:$A$62,"="&amp;$C$3)</f>
        <v>0</v>
      </c>
      <c r="L172" s="2">
        <f>COUNTIFS(Month_10!$K$3:$K$62,1,Month_10!$A$3:$A$62,"="&amp;$C$3)</f>
        <v>0</v>
      </c>
      <c r="M172" s="2">
        <f>COUNTIFS(Month_11!$K$3:$K$62,1,Month_11!$A$3:$A$62,"="&amp;$C$3)</f>
        <v>0</v>
      </c>
      <c r="N172" s="2">
        <f>COUNTIFS(Month_12!$K$3:$K$62,1,Month_12!$A$3:$A$62,"="&amp;$C$3)</f>
        <v>0</v>
      </c>
    </row>
    <row r="173" spans="1:14">
      <c r="A173" s="111"/>
      <c r="B173" s="101"/>
      <c r="C173" s="19" t="e">
        <f>C172/C171</f>
        <v>#N/A</v>
      </c>
      <c r="D173" s="19" t="e">
        <f t="shared" ref="D173:N173" si="37">D172/D171</f>
        <v>#N/A</v>
      </c>
      <c r="E173" s="19" t="e">
        <f t="shared" si="37"/>
        <v>#N/A</v>
      </c>
      <c r="F173" s="19" t="e">
        <f t="shared" si="37"/>
        <v>#N/A</v>
      </c>
      <c r="G173" s="19" t="e">
        <f t="shared" si="37"/>
        <v>#N/A</v>
      </c>
      <c r="H173" s="19" t="e">
        <f t="shared" si="37"/>
        <v>#N/A</v>
      </c>
      <c r="I173" s="19" t="e">
        <f t="shared" si="37"/>
        <v>#N/A</v>
      </c>
      <c r="J173" s="19" t="e">
        <f t="shared" si="37"/>
        <v>#N/A</v>
      </c>
      <c r="K173" s="19" t="e">
        <f t="shared" si="37"/>
        <v>#N/A</v>
      </c>
      <c r="L173" s="19" t="e">
        <f t="shared" si="37"/>
        <v>#N/A</v>
      </c>
      <c r="M173" s="19" t="e">
        <f t="shared" si="37"/>
        <v>#N/A</v>
      </c>
      <c r="N173" s="19" t="e">
        <f t="shared" si="37"/>
        <v>#N/A</v>
      </c>
    </row>
    <row r="174" spans="1:14">
      <c r="A174" s="111"/>
      <c r="B174" s="100" t="s">
        <v>91</v>
      </c>
      <c r="C174" s="2">
        <f>COUNTIFS(Month_1!$K$3:$K$62,2,Month_1!$A$3:$A$62,"="&amp;$C$3)</f>
        <v>0</v>
      </c>
      <c r="D174" s="2">
        <f>COUNTIFS(Month_2!$K$3:$K$62,2,Month_2!$A$3:$A$62,"="&amp;$C$3)</f>
        <v>0</v>
      </c>
      <c r="E174" s="2">
        <f>COUNTIFS(Month_3!$K$3:$K$62,2,Month_3!$A$3:$A$62,"="&amp;$C$3)</f>
        <v>0</v>
      </c>
      <c r="F174" s="2">
        <f>COUNTIFS(Month_4!$K$3:$K$62,2,Month_4!$A$3:$A$62,"="&amp;$C$3)</f>
        <v>0</v>
      </c>
      <c r="G174" s="2">
        <f>COUNTIFS(Month_5!$K$3:$K$62,2,Month_5!$A$3:$A$62,"="&amp;$C$3)</f>
        <v>0</v>
      </c>
      <c r="H174" s="2">
        <f>COUNTIFS(Month_6!$K$3:$K$62,2,Month_6!$A$3:$A$62,"="&amp;$C$3)</f>
        <v>0</v>
      </c>
      <c r="I174" s="2">
        <f>COUNTIFS(Month_7!$K$3:$K$62,2,Month_7!$A$3:$A$62,"="&amp;$C$3)</f>
        <v>0</v>
      </c>
      <c r="J174" s="2">
        <f>COUNTIFS(Month_8!$K$3:$K$62,2,Month_8!$A$3:$A$62,"="&amp;$C$3)</f>
        <v>0</v>
      </c>
      <c r="K174" s="2">
        <f>COUNTIFS(Month_9!$K$3:$K$62,2,Month_9!$A$3:$A$62,"="&amp;$C$3)</f>
        <v>0</v>
      </c>
      <c r="L174" s="2">
        <f>COUNTIFS(Month_10!$K$3:$K$62,2,Month_10!$A$3:$A$62,"="&amp;$C$3)</f>
        <v>0</v>
      </c>
      <c r="M174" s="2">
        <f>COUNTIFS(Month_11!$K$3:$K$62,2,Month_11!$A$3:$A$62,"="&amp;$C$3)</f>
        <v>0</v>
      </c>
      <c r="N174" s="2">
        <f>COUNTIFS(Month_12!$K$3:$K$62,2,Month_12!$A$3:$A$62,"="&amp;$C$3)</f>
        <v>0</v>
      </c>
    </row>
    <row r="175" spans="1:14">
      <c r="A175" s="111"/>
      <c r="B175" s="101"/>
      <c r="C175" s="20" t="e">
        <f>C174/C171</f>
        <v>#N/A</v>
      </c>
      <c r="D175" s="20" t="e">
        <f t="shared" ref="D175:N175" si="38">D174/D171</f>
        <v>#N/A</v>
      </c>
      <c r="E175" s="20" t="e">
        <f t="shared" si="38"/>
        <v>#N/A</v>
      </c>
      <c r="F175" s="20" t="e">
        <f t="shared" si="38"/>
        <v>#N/A</v>
      </c>
      <c r="G175" s="20" t="e">
        <f t="shared" si="38"/>
        <v>#N/A</v>
      </c>
      <c r="H175" s="20" t="e">
        <f t="shared" si="38"/>
        <v>#N/A</v>
      </c>
      <c r="I175" s="20" t="e">
        <f t="shared" si="38"/>
        <v>#N/A</v>
      </c>
      <c r="J175" s="20" t="e">
        <f t="shared" si="38"/>
        <v>#N/A</v>
      </c>
      <c r="K175" s="20" t="e">
        <f t="shared" si="38"/>
        <v>#N/A</v>
      </c>
      <c r="L175" s="20" t="e">
        <f t="shared" si="38"/>
        <v>#N/A</v>
      </c>
      <c r="M175" s="20" t="e">
        <f t="shared" si="38"/>
        <v>#N/A</v>
      </c>
      <c r="N175" s="20" t="e">
        <f t="shared" si="38"/>
        <v>#N/A</v>
      </c>
    </row>
    <row r="176" spans="1:14">
      <c r="A176" s="111"/>
      <c r="B176" s="100" t="s">
        <v>92</v>
      </c>
      <c r="C176" s="2">
        <f>COUNTIFS(Month_1!$K$3:$K$62,3,Month_1!$A$3:$A$62,"="&amp;$C$3)</f>
        <v>0</v>
      </c>
      <c r="D176" s="2">
        <f>COUNTIFS(Month_2!$K$3:$K$62,3,Month_2!$A$3:$A$62,"="&amp;$C$3)</f>
        <v>0</v>
      </c>
      <c r="E176" s="2">
        <f>COUNTIFS(Month_3!$K$3:$K$62,3,Month_3!$A$3:$A$62,"="&amp;$C$3)</f>
        <v>0</v>
      </c>
      <c r="F176" s="2">
        <f>COUNTIFS(Month_4!$K$3:$K$62,3,Month_4!$A$3:$A$62,"="&amp;$C$3)</f>
        <v>0</v>
      </c>
      <c r="G176" s="2">
        <f>COUNTIFS(Month_5!$K$3:$K$62,3,Month_5!$A$3:$A$62,"="&amp;$C$3)</f>
        <v>0</v>
      </c>
      <c r="H176" s="2">
        <f>COUNTIFS(Month_6!$K$3:$K$62,3,Month_6!$A$3:$A$62,"="&amp;$C$3)</f>
        <v>0</v>
      </c>
      <c r="I176" s="2">
        <f>COUNTIFS(Month_7!$K$3:$K$62,3,Month_7!$A$3:$A$62,"="&amp;$C$3)</f>
        <v>0</v>
      </c>
      <c r="J176" s="2">
        <f>COUNTIFS(Month_8!$K$3:$K$62,3,Month_8!$A$3:$A$62,"="&amp;$C$3)</f>
        <v>0</v>
      </c>
      <c r="K176" s="2">
        <f>COUNTIFS(Month_9!$K$3:$K$62,3,Month_9!$A$3:$A$62,"="&amp;$C$3)</f>
        <v>0</v>
      </c>
      <c r="L176" s="2">
        <f>COUNTIFS(Month_10!$K$3:$K$62,3,Month_10!$A$3:$A$62,"="&amp;$C$3)</f>
        <v>0</v>
      </c>
      <c r="M176" s="2">
        <f>COUNTIFS(Month_11!$K$3:$K$62,3,Month_11!$A$3:$A$62,"="&amp;$C$3)</f>
        <v>0</v>
      </c>
      <c r="N176" s="2">
        <f>COUNTIFS(Month_12!$K$3:$K$62,3,Month_12!$A$3:$A$62,"="&amp;$C$3)</f>
        <v>0</v>
      </c>
    </row>
    <row r="177" spans="1:14">
      <c r="A177" s="111"/>
      <c r="B177" s="101"/>
      <c r="C177" s="20" t="e">
        <f>C176/C171</f>
        <v>#N/A</v>
      </c>
      <c r="D177" s="20" t="e">
        <f t="shared" ref="D177:N177" si="39">D176/D171</f>
        <v>#N/A</v>
      </c>
      <c r="E177" s="20" t="e">
        <f t="shared" si="39"/>
        <v>#N/A</v>
      </c>
      <c r="F177" s="20" t="e">
        <f t="shared" si="39"/>
        <v>#N/A</v>
      </c>
      <c r="G177" s="20" t="e">
        <f t="shared" si="39"/>
        <v>#N/A</v>
      </c>
      <c r="H177" s="20" t="e">
        <f t="shared" si="39"/>
        <v>#N/A</v>
      </c>
      <c r="I177" s="20" t="e">
        <f t="shared" si="39"/>
        <v>#N/A</v>
      </c>
      <c r="J177" s="20" t="e">
        <f t="shared" si="39"/>
        <v>#N/A</v>
      </c>
      <c r="K177" s="20" t="e">
        <f t="shared" si="39"/>
        <v>#N/A</v>
      </c>
      <c r="L177" s="20" t="e">
        <f t="shared" si="39"/>
        <v>#N/A</v>
      </c>
      <c r="M177" s="20" t="e">
        <f t="shared" si="39"/>
        <v>#N/A</v>
      </c>
      <c r="N177" s="20" t="e">
        <f t="shared" si="39"/>
        <v>#N/A</v>
      </c>
    </row>
    <row r="178" spans="1:14">
      <c r="A178" s="111"/>
      <c r="B178" s="136" t="s">
        <v>93</v>
      </c>
      <c r="C178" s="26">
        <f>COUNTIFS(Month_1!$K$3:$K$62,4,Month_1!$A$3:$A$62,"="&amp;$C$3)</f>
        <v>0</v>
      </c>
      <c r="D178" s="26">
        <f>COUNTIFS(Month_2!$K$3:$K$62,4,Month_2!$A$3:$A$62,"="&amp;$C$3)</f>
        <v>0</v>
      </c>
      <c r="E178" s="26">
        <f>COUNTIFS(Month_3!$K$3:$K$62,4,Month_3!$A$3:$A$62,"="&amp;$C$3)</f>
        <v>0</v>
      </c>
      <c r="F178" s="26">
        <f>COUNTIFS(Month_4!$K$3:$K$62,4,Month_4!$A$3:$A$62,"="&amp;$C$3)</f>
        <v>0</v>
      </c>
      <c r="G178" s="26">
        <f>COUNTIFS(Month_5!$K$3:$K$62,4,Month_5!$A$3:$A$62,"="&amp;$C$3)</f>
        <v>0</v>
      </c>
      <c r="H178" s="26">
        <f>COUNTIFS(Month_6!$K$3:$K$62,4,Month_6!$A$3:$A$62,"="&amp;$C$3)</f>
        <v>0</v>
      </c>
      <c r="I178" s="26">
        <f>COUNTIFS(Month_7!$K$3:$K$62,4,Month_7!$A$3:$A$62,"="&amp;$C$3)</f>
        <v>0</v>
      </c>
      <c r="J178" s="26">
        <f>COUNTIFS(Month_8!$K$3:$K$62,4,Month_8!$A$3:$A$62,"="&amp;$C$3)</f>
        <v>0</v>
      </c>
      <c r="K178" s="26">
        <f>COUNTIFS(Month_9!$K$3:$K$62,4,Month_9!$A$3:$A$62,"="&amp;$C$3)</f>
        <v>0</v>
      </c>
      <c r="L178" s="26">
        <f>COUNTIFS(Month_10!$K$3:$K$62,4,Month_10!$A$3:$A$62,"="&amp;$C$3)</f>
        <v>0</v>
      </c>
      <c r="M178" s="26">
        <f>COUNTIFS(Month_11!$K$3:$K$62,4,Month_11!$A$3:$A$62,"="&amp;$C$3)</f>
        <v>0</v>
      </c>
      <c r="N178" s="26">
        <f>COUNTIFS(Month_12!$K$3:$K$62,4,Month_12!$A$3:$A$62,"="&amp;$C$3)</f>
        <v>0</v>
      </c>
    </row>
    <row r="179" spans="1:14">
      <c r="A179" s="111"/>
      <c r="B179" s="136"/>
      <c r="C179" s="20" t="e">
        <f>C178/C171</f>
        <v>#N/A</v>
      </c>
      <c r="D179" s="20" t="e">
        <f t="shared" ref="D179:N179" si="40">D178/D171</f>
        <v>#N/A</v>
      </c>
      <c r="E179" s="20" t="e">
        <f t="shared" si="40"/>
        <v>#N/A</v>
      </c>
      <c r="F179" s="20" t="e">
        <f t="shared" si="40"/>
        <v>#N/A</v>
      </c>
      <c r="G179" s="20" t="e">
        <f t="shared" si="40"/>
        <v>#N/A</v>
      </c>
      <c r="H179" s="20" t="e">
        <f t="shared" si="40"/>
        <v>#N/A</v>
      </c>
      <c r="I179" s="20" t="e">
        <f t="shared" si="40"/>
        <v>#N/A</v>
      </c>
      <c r="J179" s="20" t="e">
        <f t="shared" si="40"/>
        <v>#N/A</v>
      </c>
      <c r="K179" s="20" t="e">
        <f t="shared" si="40"/>
        <v>#N/A</v>
      </c>
      <c r="L179" s="20" t="e">
        <f t="shared" si="40"/>
        <v>#N/A</v>
      </c>
      <c r="M179" s="20" t="e">
        <f t="shared" si="40"/>
        <v>#N/A</v>
      </c>
      <c r="N179" s="20" t="e">
        <f t="shared" si="40"/>
        <v>#N/A</v>
      </c>
    </row>
    <row r="180" spans="1:14">
      <c r="A180" s="111"/>
      <c r="B180" s="136" t="s">
        <v>94</v>
      </c>
      <c r="C180" s="26">
        <f>COUNTIFS(Month_1!$K$3:$K$62,5,Month_1!$A$3:$A$62,"="&amp;$C$3)</f>
        <v>0</v>
      </c>
      <c r="D180" s="26">
        <f>COUNTIFS(Month_2!$K$3:$K$62,5,Month_2!$A$3:$A$62,"="&amp;$C$3)</f>
        <v>0</v>
      </c>
      <c r="E180" s="26">
        <f>COUNTIFS(Month_3!$K$3:$K$62,5,Month_3!$A$3:$A$62,"="&amp;$C$3)</f>
        <v>0</v>
      </c>
      <c r="F180" s="26">
        <f>COUNTIFS(Month_4!$K$3:$K$62,5,Month_4!$A$3:$A$62,"="&amp;$C$3)</f>
        <v>0</v>
      </c>
      <c r="G180" s="26">
        <f>COUNTIFS(Month_5!$K$3:$K$62,5,Month_5!$A$3:$A$62,"="&amp;$C$3)</f>
        <v>0</v>
      </c>
      <c r="H180" s="26">
        <f>COUNTIFS(Month_6!$K$3:$K$62,5,Month_6!$A$3:$A$62,"="&amp;$C$3)</f>
        <v>0</v>
      </c>
      <c r="I180" s="26">
        <f>COUNTIFS(Month_7!$K$3:$K$62,5,Month_7!$A$3:$A$62,"="&amp;$C$3)</f>
        <v>0</v>
      </c>
      <c r="J180" s="26">
        <f>COUNTIFS(Month_8!$K$3:$K$62,5,Month_8!$A$3:$A$62,"="&amp;$C$3)</f>
        <v>0</v>
      </c>
      <c r="K180" s="26">
        <f>COUNTIFS(Month_9!$K$3:$K$62,5,Month_9!$A$3:$A$62,"="&amp;$C$3)</f>
        <v>0</v>
      </c>
      <c r="L180" s="26">
        <f>COUNTIFS(Month_10!$K$3:$K$62,5,Month_10!$A$3:$A$62,"="&amp;$C$3)</f>
        <v>0</v>
      </c>
      <c r="M180" s="26">
        <f>COUNTIFS(Month_11!$K$3:$K$62,5,Month_11!$A$3:$A$62,"="&amp;$C$3)</f>
        <v>0</v>
      </c>
      <c r="N180" s="26">
        <f>COUNTIFS(Month_12!$K$3:$K$62,5,Month_12!$A$3:$A$62,"="&amp;$C$3)</f>
        <v>0</v>
      </c>
    </row>
    <row r="181" spans="1:14">
      <c r="A181" s="111"/>
      <c r="B181" s="136"/>
      <c r="C181" s="20" t="e">
        <f>C180/C171</f>
        <v>#N/A</v>
      </c>
      <c r="D181" s="20" t="e">
        <f t="shared" ref="D181:N181" si="41">D180/D171</f>
        <v>#N/A</v>
      </c>
      <c r="E181" s="20" t="e">
        <f t="shared" si="41"/>
        <v>#N/A</v>
      </c>
      <c r="F181" s="20" t="e">
        <f t="shared" si="41"/>
        <v>#N/A</v>
      </c>
      <c r="G181" s="20" t="e">
        <f t="shared" si="41"/>
        <v>#N/A</v>
      </c>
      <c r="H181" s="20" t="e">
        <f t="shared" si="41"/>
        <v>#N/A</v>
      </c>
      <c r="I181" s="20" t="e">
        <f t="shared" si="41"/>
        <v>#N/A</v>
      </c>
      <c r="J181" s="20" t="e">
        <f t="shared" si="41"/>
        <v>#N/A</v>
      </c>
      <c r="K181" s="20" t="e">
        <f t="shared" si="41"/>
        <v>#N/A</v>
      </c>
      <c r="L181" s="20" t="e">
        <f t="shared" si="41"/>
        <v>#N/A</v>
      </c>
      <c r="M181" s="20" t="e">
        <f t="shared" si="41"/>
        <v>#N/A</v>
      </c>
      <c r="N181" s="20" t="e">
        <f t="shared" si="41"/>
        <v>#N/A</v>
      </c>
    </row>
    <row r="182" spans="1:14">
      <c r="A182" s="111"/>
      <c r="B182" s="136" t="s">
        <v>95</v>
      </c>
      <c r="C182" s="26">
        <f>COUNTIFS(Month_1!$K$3:$K$62,6,Month_1!$A$3:$A$62,"="&amp;$C$3)</f>
        <v>0</v>
      </c>
      <c r="D182" s="26">
        <f>COUNTIFS(Month_2!$K$3:$K$62,6,Month_2!$A$3:$A$62,"="&amp;$C$3)</f>
        <v>0</v>
      </c>
      <c r="E182" s="26">
        <f>COUNTIFS(Month_3!$K$3:$K$62,6,Month_3!$A$3:$A$62,"="&amp;$C$3)</f>
        <v>0</v>
      </c>
      <c r="F182" s="26">
        <f>COUNTIFS(Month_4!$K$3:$K$62,6,Month_4!$A$3:$A$62,"="&amp;$C$3)</f>
        <v>0</v>
      </c>
      <c r="G182" s="26">
        <f>COUNTIFS(Month_5!$K$3:$K$62,6,Month_5!$A$3:$A$62,"="&amp;$C$3)</f>
        <v>0</v>
      </c>
      <c r="H182" s="26">
        <f>COUNTIFS(Month_6!$K$3:$K$62,6,Month_6!$A$3:$A$62,"="&amp;$C$3)</f>
        <v>0</v>
      </c>
      <c r="I182" s="26">
        <f>COUNTIFS(Month_7!$K$3:$K$62,6,Month_7!$A$3:$A$62,"="&amp;$C$3)</f>
        <v>0</v>
      </c>
      <c r="J182" s="26">
        <f>COUNTIFS(Month_8!$K$3:$K$62,6,Month_8!$A$3:$A$62,"="&amp;$C$3)</f>
        <v>0</v>
      </c>
      <c r="K182" s="26">
        <f>COUNTIFS(Month_9!$K$3:$K$62,6,Month_9!$A$3:$A$62,"="&amp;$C$3)</f>
        <v>0</v>
      </c>
      <c r="L182" s="26">
        <f>COUNTIFS(Month_10!$K$3:$K$62,6,Month_10!$A$3:$A$62,"="&amp;$C$3)</f>
        <v>0</v>
      </c>
      <c r="M182" s="26">
        <f>COUNTIFS(Month_11!$K$3:$K$62,6,Month_11!$A$3:$A$62,"="&amp;$C$3)</f>
        <v>0</v>
      </c>
      <c r="N182" s="26">
        <f>COUNTIFS(Month_12!$K$3:$K$62,6,Month_12!$A$3:$A$62,"="&amp;$C$3)</f>
        <v>0</v>
      </c>
    </row>
    <row r="183" spans="1:14">
      <c r="A183" s="111"/>
      <c r="B183" s="136"/>
      <c r="C183" s="20" t="e">
        <f>C182/C171</f>
        <v>#N/A</v>
      </c>
      <c r="D183" s="20" t="e">
        <f t="shared" ref="D183:N183" si="42">D182/D171</f>
        <v>#N/A</v>
      </c>
      <c r="E183" s="20" t="e">
        <f t="shared" si="42"/>
        <v>#N/A</v>
      </c>
      <c r="F183" s="20" t="e">
        <f t="shared" si="42"/>
        <v>#N/A</v>
      </c>
      <c r="G183" s="20" t="e">
        <f t="shared" si="42"/>
        <v>#N/A</v>
      </c>
      <c r="H183" s="20" t="e">
        <f t="shared" si="42"/>
        <v>#N/A</v>
      </c>
      <c r="I183" s="20" t="e">
        <f t="shared" si="42"/>
        <v>#N/A</v>
      </c>
      <c r="J183" s="20" t="e">
        <f t="shared" si="42"/>
        <v>#N/A</v>
      </c>
      <c r="K183" s="20" t="e">
        <f t="shared" si="42"/>
        <v>#N/A</v>
      </c>
      <c r="L183" s="20" t="e">
        <f t="shared" si="42"/>
        <v>#N/A</v>
      </c>
      <c r="M183" s="20" t="e">
        <f t="shared" si="42"/>
        <v>#N/A</v>
      </c>
      <c r="N183" s="20" t="e">
        <f t="shared" si="42"/>
        <v>#N/A</v>
      </c>
    </row>
    <row r="184" spans="1:14">
      <c r="A184" s="111"/>
      <c r="B184" s="100" t="s">
        <v>96</v>
      </c>
      <c r="C184" s="26">
        <f>COUNTIFS(Month_1!$K$3:$K$62,7,Month_1!$A$3:$A$62,"="&amp;$C$3)</f>
        <v>0</v>
      </c>
      <c r="D184" s="26">
        <f>COUNTIFS(Month_2!$K$3:$K$62,7,Month_2!$A$3:$A$62,"="&amp;$C$3)</f>
        <v>0</v>
      </c>
      <c r="E184" s="26">
        <f>COUNTIFS(Month_3!$K$3:$K$62,7,Month_3!$A$3:$A$62,"="&amp;$C$3)</f>
        <v>0</v>
      </c>
      <c r="F184" s="26">
        <f>COUNTIFS(Month_4!$K$3:$K$62,7,Month_4!$A$3:$A$62,"="&amp;$C$3)</f>
        <v>0</v>
      </c>
      <c r="G184" s="26">
        <f>COUNTIFS(Month_5!$K$3:$K$62,7,Month_5!$A$3:$A$62,"="&amp;$C$3)</f>
        <v>0</v>
      </c>
      <c r="H184" s="26">
        <f>COUNTIFS(Month_6!$K$3:$K$62,7,Month_6!$A$3:$A$62,"="&amp;$C$3)</f>
        <v>0</v>
      </c>
      <c r="I184" s="26">
        <f>COUNTIFS(Month_7!$K$3:$K$62,7,Month_7!$A$3:$A$62,"="&amp;$C$3)</f>
        <v>0</v>
      </c>
      <c r="J184" s="26">
        <f>COUNTIFS(Month_8!$K$3:$K$62,7,Month_8!$A$3:$A$62,"="&amp;$C$3)</f>
        <v>0</v>
      </c>
      <c r="K184" s="26">
        <f>COUNTIFS(Month_9!$K$3:$K$62,7,Month_9!$A$3:$A$62,"="&amp;$C$3)</f>
        <v>0</v>
      </c>
      <c r="L184" s="26">
        <f>COUNTIFS(Month_10!$K$3:$K$62,7,Month_10!$A$3:$A$62,"="&amp;$C$3)</f>
        <v>0</v>
      </c>
      <c r="M184" s="26">
        <f>COUNTIFS(Month_11!$K$3:$K$62,7,Month_11!$A$3:$A$62,"="&amp;$C$3)</f>
        <v>0</v>
      </c>
      <c r="N184" s="26">
        <f>COUNTIFS(Month_12!$K$3:$K$62,7,Month_12!$A$3:$A$62,"="&amp;$C$3)</f>
        <v>0</v>
      </c>
    </row>
    <row r="185" spans="1:14">
      <c r="A185" s="111"/>
      <c r="B185" s="101"/>
      <c r="C185" s="20" t="e">
        <f>C184/C171</f>
        <v>#N/A</v>
      </c>
      <c r="D185" s="20" t="e">
        <f t="shared" ref="D185:N185" si="43">D184/D171</f>
        <v>#N/A</v>
      </c>
      <c r="E185" s="20" t="e">
        <f t="shared" si="43"/>
        <v>#N/A</v>
      </c>
      <c r="F185" s="20" t="e">
        <f t="shared" si="43"/>
        <v>#N/A</v>
      </c>
      <c r="G185" s="20" t="e">
        <f t="shared" si="43"/>
        <v>#N/A</v>
      </c>
      <c r="H185" s="20" t="e">
        <f t="shared" si="43"/>
        <v>#N/A</v>
      </c>
      <c r="I185" s="20" t="e">
        <f t="shared" si="43"/>
        <v>#N/A</v>
      </c>
      <c r="J185" s="20" t="e">
        <f t="shared" si="43"/>
        <v>#N/A</v>
      </c>
      <c r="K185" s="20" t="e">
        <f t="shared" si="43"/>
        <v>#N/A</v>
      </c>
      <c r="L185" s="20" t="e">
        <f t="shared" si="43"/>
        <v>#N/A</v>
      </c>
      <c r="M185" s="20" t="e">
        <f t="shared" si="43"/>
        <v>#N/A</v>
      </c>
      <c r="N185" s="20" t="e">
        <f t="shared" si="43"/>
        <v>#N/A</v>
      </c>
    </row>
    <row r="186" spans="1:14">
      <c r="A186" s="111"/>
      <c r="B186" s="100" t="s">
        <v>97</v>
      </c>
      <c r="C186" s="26">
        <f>COUNTIFS(Month_1!$K$3:$K$62,8,Month_1!$A$3:$A$62,"="&amp;$C$3)</f>
        <v>0</v>
      </c>
      <c r="D186" s="26">
        <f>COUNTIFS(Month_2!$K$3:$K$62,8,Month_2!$A$3:$A$62,"="&amp;$C$3)</f>
        <v>0</v>
      </c>
      <c r="E186" s="26">
        <f>COUNTIFS(Month_3!$K$3:$K$62,8,Month_3!$A$3:$A$62,"="&amp;$C$3)</f>
        <v>0</v>
      </c>
      <c r="F186" s="26">
        <f>COUNTIFS(Month_4!$K$3:$K$62,8,Month_4!$A$3:$A$62,"="&amp;$C$3)</f>
        <v>0</v>
      </c>
      <c r="G186" s="26">
        <f>COUNTIFS(Month_5!$K$3:$K$62,8,Month_5!$A$3:$A$62,"="&amp;$C$3)</f>
        <v>0</v>
      </c>
      <c r="H186" s="26">
        <f>COUNTIFS(Month_6!$K$3:$K$62,8,Month_6!$A$3:$A$62,"="&amp;$C$3)</f>
        <v>0</v>
      </c>
      <c r="I186" s="26">
        <f>COUNTIFS(Month_7!$K$3:$K$62,8,Month_7!$A$3:$A$62,"="&amp;$C$3)</f>
        <v>0</v>
      </c>
      <c r="J186" s="26">
        <f>COUNTIFS(Month_8!$K$3:$K$62,8,Month_8!$A$3:$A$62,"="&amp;$C$3)</f>
        <v>0</v>
      </c>
      <c r="K186" s="26">
        <f>COUNTIFS(Month_9!$K$3:$K$62,8,Month_9!$A$3:$A$62,"="&amp;$C$3)</f>
        <v>0</v>
      </c>
      <c r="L186" s="26">
        <f>COUNTIFS(Month_10!$K$3:$K$62,8,Month_10!$A$3:$A$62,"="&amp;$C$3)</f>
        <v>0</v>
      </c>
      <c r="M186" s="26">
        <f>COUNTIFS(Month_11!$K$3:$K$62,8,Month_11!$A$3:$A$62,"="&amp;$C$3)</f>
        <v>0</v>
      </c>
      <c r="N186" s="26">
        <f>COUNTIFS(Month_12!$K$3:$K$62,8,Month_12!$A$3:$A$62,"="&amp;$C$3)</f>
        <v>0</v>
      </c>
    </row>
    <row r="187" spans="1:14">
      <c r="A187" s="111"/>
      <c r="B187" s="101"/>
      <c r="C187" s="20" t="e">
        <f>C186/C171</f>
        <v>#N/A</v>
      </c>
      <c r="D187" s="20" t="e">
        <f t="shared" ref="D187:N187" si="44">D186/D171</f>
        <v>#N/A</v>
      </c>
      <c r="E187" s="20" t="e">
        <f t="shared" si="44"/>
        <v>#N/A</v>
      </c>
      <c r="F187" s="20" t="e">
        <f t="shared" si="44"/>
        <v>#N/A</v>
      </c>
      <c r="G187" s="20" t="e">
        <f t="shared" si="44"/>
        <v>#N/A</v>
      </c>
      <c r="H187" s="20" t="e">
        <f t="shared" si="44"/>
        <v>#N/A</v>
      </c>
      <c r="I187" s="20" t="e">
        <f t="shared" si="44"/>
        <v>#N/A</v>
      </c>
      <c r="J187" s="20" t="e">
        <f t="shared" si="44"/>
        <v>#N/A</v>
      </c>
      <c r="K187" s="20" t="e">
        <f t="shared" si="44"/>
        <v>#N/A</v>
      </c>
      <c r="L187" s="20" t="e">
        <f t="shared" si="44"/>
        <v>#N/A</v>
      </c>
      <c r="M187" s="20" t="e">
        <f t="shared" si="44"/>
        <v>#N/A</v>
      </c>
      <c r="N187" s="20" t="e">
        <f t="shared" si="44"/>
        <v>#N/A</v>
      </c>
    </row>
    <row r="188" spans="1:14">
      <c r="A188" s="111"/>
      <c r="B188" s="100" t="s">
        <v>98</v>
      </c>
      <c r="C188" s="26">
        <f>COUNTIFS(Month_1!$K$3:$K$62,9,Month_1!$A$3:$A$62,"="&amp;$C$3)</f>
        <v>0</v>
      </c>
      <c r="D188" s="26">
        <f>COUNTIFS(Month_2!$K$3:$K$62,9,Month_2!$A$3:$A$62,"="&amp;$C$3)</f>
        <v>0</v>
      </c>
      <c r="E188" s="26">
        <f>COUNTIFS(Month_3!$K$3:$K$62,9,Month_3!$A$3:$A$62,"="&amp;$C$3)</f>
        <v>0</v>
      </c>
      <c r="F188" s="26">
        <f>COUNTIFS(Month_4!$K$3:$K$62,9,Month_4!$A$3:$A$62,"="&amp;$C$3)</f>
        <v>0</v>
      </c>
      <c r="G188" s="26">
        <f>COUNTIFS(Month_5!$K$3:$K$62,9,Month_5!$A$3:$A$62,"="&amp;$C$3)</f>
        <v>0</v>
      </c>
      <c r="H188" s="26">
        <f>COUNTIFS(Month_6!$K$3:$K$62,9,Month_6!$A$3:$A$62,"="&amp;$C$3)</f>
        <v>0</v>
      </c>
      <c r="I188" s="26">
        <f>COUNTIFS(Month_7!$K$3:$K$62,9,Month_7!$A$3:$A$62,"="&amp;$C$3)</f>
        <v>0</v>
      </c>
      <c r="J188" s="26">
        <f>COUNTIFS(Month_8!$K$3:$K$62,9,Month_8!$A$3:$A$62,"="&amp;$C$3)</f>
        <v>0</v>
      </c>
      <c r="K188" s="26">
        <f>COUNTIFS(Month_9!$K$3:$K$62,9,Month_9!$A$3:$A$62,"="&amp;$C$3)</f>
        <v>0</v>
      </c>
      <c r="L188" s="26">
        <f>COUNTIFS(Month_10!$K$3:$K$62,9,Month_10!$A$3:$A$62,"="&amp;$C$3)</f>
        <v>0</v>
      </c>
      <c r="M188" s="26">
        <f>COUNTIFS(Month_11!$K$3:$K$62,9,Month_11!$A$3:$A$62,"="&amp;$C$3)</f>
        <v>0</v>
      </c>
      <c r="N188" s="26">
        <f>COUNTIFS(Month_12!$K$3:$K$62,9,Month_12!$A$3:$A$62,"="&amp;$C$3)</f>
        <v>0</v>
      </c>
    </row>
    <row r="189" spans="1:14">
      <c r="A189" s="111"/>
      <c r="B189" s="101"/>
      <c r="C189" s="20" t="e">
        <f>C188/C171</f>
        <v>#N/A</v>
      </c>
      <c r="D189" s="20" t="e">
        <f t="shared" ref="D189:N189" si="45">D188/D171</f>
        <v>#N/A</v>
      </c>
      <c r="E189" s="20" t="e">
        <f t="shared" si="45"/>
        <v>#N/A</v>
      </c>
      <c r="F189" s="20" t="e">
        <f t="shared" si="45"/>
        <v>#N/A</v>
      </c>
      <c r="G189" s="20" t="e">
        <f t="shared" si="45"/>
        <v>#N/A</v>
      </c>
      <c r="H189" s="20" t="e">
        <f t="shared" si="45"/>
        <v>#N/A</v>
      </c>
      <c r="I189" s="20" t="e">
        <f t="shared" si="45"/>
        <v>#N/A</v>
      </c>
      <c r="J189" s="20" t="e">
        <f t="shared" si="45"/>
        <v>#N/A</v>
      </c>
      <c r="K189" s="20" t="e">
        <f t="shared" si="45"/>
        <v>#N/A</v>
      </c>
      <c r="L189" s="20" t="e">
        <f t="shared" si="45"/>
        <v>#N/A</v>
      </c>
      <c r="M189" s="20" t="e">
        <f t="shared" si="45"/>
        <v>#N/A</v>
      </c>
      <c r="N189" s="20" t="e">
        <f t="shared" si="45"/>
        <v>#N/A</v>
      </c>
    </row>
    <row r="190" spans="1:14">
      <c r="A190" s="111"/>
      <c r="B190" s="100" t="s">
        <v>99</v>
      </c>
      <c r="C190" s="26">
        <f>COUNTIFS(Month_1!$K$3:$K$62,10,Month_1!$A$3:$A$62,"="&amp;$C$3)</f>
        <v>0</v>
      </c>
      <c r="D190" s="26">
        <f>COUNTIFS(Month_2!$K$3:$K$62,10,Month_2!$A$3:$A$62,"="&amp;$C$3)</f>
        <v>0</v>
      </c>
      <c r="E190" s="26">
        <f>COUNTIFS(Month_3!$K$3:$K$62,10,Month_3!$A$3:$A$62,"="&amp;$C$3)</f>
        <v>0</v>
      </c>
      <c r="F190" s="26">
        <f>COUNTIFS(Month_4!$K$3:$K$62,10,Month_4!$A$3:$A$62,"="&amp;$C$3)</f>
        <v>0</v>
      </c>
      <c r="G190" s="26">
        <f>COUNTIFS(Month_5!$K$3:$K$62,10,Month_5!$A$3:$A$62,"="&amp;$C$3)</f>
        <v>0</v>
      </c>
      <c r="H190" s="26">
        <f>COUNTIFS(Month_6!$K$3:$K$62,10,Month_6!$A$3:$A$62,"="&amp;$C$3)</f>
        <v>0</v>
      </c>
      <c r="I190" s="26">
        <f>COUNTIFS(Month_7!$K$3:$K$62,10,Month_7!$A$3:$A$62,"="&amp;$C$3)</f>
        <v>0</v>
      </c>
      <c r="J190" s="26">
        <f>COUNTIFS(Month_8!$K$3:$K$62,10,Month_8!$A$3:$A$62,"="&amp;$C$3)</f>
        <v>0</v>
      </c>
      <c r="K190" s="26">
        <f>COUNTIFS(Month_9!$K$3:$K$62,10,Month_9!$A$3:$A$62,"="&amp;$C$3)</f>
        <v>0</v>
      </c>
      <c r="L190" s="26">
        <f>COUNTIFS(Month_10!$K$3:$K$62,10,Month_10!$A$3:$A$62,"="&amp;$C$3)</f>
        <v>0</v>
      </c>
      <c r="M190" s="26">
        <f>COUNTIFS(Month_11!$K$3:$K$62,10,Month_11!$A$3:$A$62,"="&amp;$C$3)</f>
        <v>0</v>
      </c>
      <c r="N190" s="26">
        <f>COUNTIFS(Month_12!$K$3:$K$62,10,Month_12!$A$3:$A$62,"="&amp;$C$3)</f>
        <v>0</v>
      </c>
    </row>
    <row r="191" spans="1:14">
      <c r="A191" s="111"/>
      <c r="B191" s="101"/>
      <c r="C191" s="20" t="e">
        <f t="shared" ref="C191:N191" si="46">C190/C171</f>
        <v>#N/A</v>
      </c>
      <c r="D191" s="20" t="e">
        <f t="shared" si="46"/>
        <v>#N/A</v>
      </c>
      <c r="E191" s="20" t="e">
        <f t="shared" si="46"/>
        <v>#N/A</v>
      </c>
      <c r="F191" s="20" t="e">
        <f t="shared" si="46"/>
        <v>#N/A</v>
      </c>
      <c r="G191" s="20" t="e">
        <f t="shared" si="46"/>
        <v>#N/A</v>
      </c>
      <c r="H191" s="20" t="e">
        <f t="shared" si="46"/>
        <v>#N/A</v>
      </c>
      <c r="I191" s="20" t="e">
        <f t="shared" si="46"/>
        <v>#N/A</v>
      </c>
      <c r="J191" s="20" t="e">
        <f t="shared" si="46"/>
        <v>#N/A</v>
      </c>
      <c r="K191" s="20" t="e">
        <f t="shared" si="46"/>
        <v>#N/A</v>
      </c>
      <c r="L191" s="20" t="e">
        <f t="shared" si="46"/>
        <v>#N/A</v>
      </c>
      <c r="M191" s="20" t="e">
        <f t="shared" si="46"/>
        <v>#N/A</v>
      </c>
      <c r="N191" s="20" t="e">
        <f t="shared" si="46"/>
        <v>#N/A</v>
      </c>
    </row>
    <row r="192" spans="1:14">
      <c r="A192" s="111"/>
      <c r="B192" s="100" t="s">
        <v>100</v>
      </c>
      <c r="C192" s="26">
        <f>COUNTIFS(Month_1!$K$3:$K$62,11,Month_1!$A$3:$A$62,"="&amp;$C$3)</f>
        <v>0</v>
      </c>
      <c r="D192" s="26">
        <f>COUNTIFS(Month_2!$K$3:$K$62,11,Month_2!$A$3:$A$62,"="&amp;$C$3)</f>
        <v>0</v>
      </c>
      <c r="E192" s="26">
        <f>COUNTIFS(Month_3!$K$3:$K$62,11,Month_3!$A$3:$A$62,"="&amp;$C$3)</f>
        <v>0</v>
      </c>
      <c r="F192" s="26">
        <f>COUNTIFS(Month_4!$K$3:$K$62,11,Month_4!$A$3:$A$62,"="&amp;$C$3)</f>
        <v>0</v>
      </c>
      <c r="G192" s="26">
        <f>COUNTIFS(Month_5!$K$3:$K$62,11,Month_5!$A$3:$A$62,"="&amp;$C$3)</f>
        <v>0</v>
      </c>
      <c r="H192" s="26">
        <f>COUNTIFS(Month_6!$K$3:$K$62,11,Month_6!$A$3:$A$62,"="&amp;$C$3)</f>
        <v>0</v>
      </c>
      <c r="I192" s="26">
        <f>COUNTIFS(Month_7!$K$3:$K$62,11,Month_7!$A$3:$A$62,"="&amp;$C$3)</f>
        <v>0</v>
      </c>
      <c r="J192" s="26">
        <f>COUNTIFS(Month_8!$K$3:$K$62,11,Month_8!$A$3:$A$62,"="&amp;$C$3)</f>
        <v>0</v>
      </c>
      <c r="K192" s="26">
        <f>COUNTIFS(Month_9!$K$3:$K$62,11,Month_9!$A$3:$A$62,"="&amp;$C$3)</f>
        <v>0</v>
      </c>
      <c r="L192" s="26">
        <f>COUNTIFS(Month_10!$K$3:$K$62,11,Month_10!$A$3:$A$62,"="&amp;$C$3)</f>
        <v>0</v>
      </c>
      <c r="M192" s="26">
        <f>COUNTIFS(Month_11!$K$3:$K$62,11,Month_11!$A$3:$A$62,"="&amp;$C$3)</f>
        <v>0</v>
      </c>
      <c r="N192" s="26">
        <f>COUNTIFS(Month_12!$K$3:$K$62,11,Month_12!$A$3:$A$62,"="&amp;$C$3)</f>
        <v>0</v>
      </c>
    </row>
    <row r="193" spans="1:14">
      <c r="A193" s="111"/>
      <c r="B193" s="101"/>
      <c r="C193" s="20" t="e">
        <f>C192/C171</f>
        <v>#N/A</v>
      </c>
      <c r="D193" s="20" t="e">
        <f t="shared" ref="D193:N193" si="47">D192/D171</f>
        <v>#N/A</v>
      </c>
      <c r="E193" s="20" t="e">
        <f t="shared" si="47"/>
        <v>#N/A</v>
      </c>
      <c r="F193" s="20" t="e">
        <f t="shared" si="47"/>
        <v>#N/A</v>
      </c>
      <c r="G193" s="20" t="e">
        <f t="shared" si="47"/>
        <v>#N/A</v>
      </c>
      <c r="H193" s="20" t="e">
        <f t="shared" si="47"/>
        <v>#N/A</v>
      </c>
      <c r="I193" s="20" t="e">
        <f t="shared" si="47"/>
        <v>#N/A</v>
      </c>
      <c r="J193" s="20" t="e">
        <f t="shared" si="47"/>
        <v>#N/A</v>
      </c>
      <c r="K193" s="20" t="e">
        <f t="shared" si="47"/>
        <v>#N/A</v>
      </c>
      <c r="L193" s="20" t="e">
        <f t="shared" si="47"/>
        <v>#N/A</v>
      </c>
      <c r="M193" s="20" t="e">
        <f t="shared" si="47"/>
        <v>#N/A</v>
      </c>
      <c r="N193" s="20" t="e">
        <f t="shared" si="47"/>
        <v>#N/A</v>
      </c>
    </row>
    <row r="194" spans="1:14">
      <c r="A194" s="111"/>
      <c r="B194" s="100" t="s">
        <v>101</v>
      </c>
      <c r="C194" s="2">
        <f>COUNTIFS(Month_1!$K$3:$K$62,12,Month_1!$A$3:$A$62,"="&amp;$C$3)</f>
        <v>0</v>
      </c>
      <c r="D194" s="2">
        <f>COUNTIFS(Month_2!$K$3:$K$62,12,Month_2!$A$3:$A$62,"="&amp;$C$3)</f>
        <v>0</v>
      </c>
      <c r="E194" s="2">
        <f>COUNTIFS(Month_3!$K$3:$K$62,12,Month_3!$A$3:$A$62,"="&amp;$C$3)</f>
        <v>0</v>
      </c>
      <c r="F194" s="2">
        <f>COUNTIFS(Month_4!$K$3:$K$62,12,Month_4!$A$3:$A$62,"="&amp;$C$3)</f>
        <v>0</v>
      </c>
      <c r="G194" s="2">
        <f>COUNTIFS(Month_5!$K$3:$K$62,12,Month_5!$A$3:$A$62,"="&amp;$C$3)</f>
        <v>0</v>
      </c>
      <c r="H194" s="2">
        <f>COUNTIFS(Month_6!$K$3:$K$62,12,Month_6!$A$3:$A$62,"="&amp;$C$3)</f>
        <v>0</v>
      </c>
      <c r="I194" s="2">
        <f>COUNTIFS(Month_7!$K$3:$K$62,12,Month_7!$A$3:$A$62,"="&amp;$C$3)</f>
        <v>0</v>
      </c>
      <c r="J194" s="2">
        <f>COUNTIFS(Month_8!$K$3:$K$62,12,Month_8!$A$3:$A$62,"="&amp;$C$3)</f>
        <v>0</v>
      </c>
      <c r="K194" s="2">
        <f>COUNTIFS(Month_9!$K$3:$K$62,12,Month_9!$A$3:$A$62,"="&amp;$C$3)</f>
        <v>0</v>
      </c>
      <c r="L194" s="2">
        <f>COUNTIFS(Month_10!$K$3:$K$62,12,Month_10!$A$3:$A$62,"="&amp;$C$3)</f>
        <v>0</v>
      </c>
      <c r="M194" s="2">
        <f>COUNTIFS(Month_11!$K$3:$K$62,12,Month_11!$A$3:$A$62,"="&amp;$C$3)</f>
        <v>0</v>
      </c>
      <c r="N194" s="2">
        <f>COUNTIFS(Month_12!$K$3:$K$62,12,Month_12!$A$3:$A$62,"="&amp;$C$3)</f>
        <v>0</v>
      </c>
    </row>
    <row r="195" spans="1:14">
      <c r="A195" s="112"/>
      <c r="B195" s="101"/>
      <c r="C195" s="20" t="e">
        <f t="shared" ref="C195:N195" si="48">C194/C171</f>
        <v>#N/A</v>
      </c>
      <c r="D195" s="20" t="e">
        <f t="shared" si="48"/>
        <v>#N/A</v>
      </c>
      <c r="E195" s="20" t="e">
        <f t="shared" si="48"/>
        <v>#N/A</v>
      </c>
      <c r="F195" s="20" t="e">
        <f t="shared" si="48"/>
        <v>#N/A</v>
      </c>
      <c r="G195" s="20" t="e">
        <f t="shared" si="48"/>
        <v>#N/A</v>
      </c>
      <c r="H195" s="20" t="e">
        <f t="shared" si="48"/>
        <v>#N/A</v>
      </c>
      <c r="I195" s="20" t="e">
        <f t="shared" si="48"/>
        <v>#N/A</v>
      </c>
      <c r="J195" s="20" t="e">
        <f t="shared" si="48"/>
        <v>#N/A</v>
      </c>
      <c r="K195" s="20" t="e">
        <f t="shared" si="48"/>
        <v>#N/A</v>
      </c>
      <c r="L195" s="20" t="e">
        <f t="shared" si="48"/>
        <v>#N/A</v>
      </c>
      <c r="M195" s="20" t="e">
        <f t="shared" si="48"/>
        <v>#N/A</v>
      </c>
      <c r="N195" s="20" t="e">
        <f t="shared" si="48"/>
        <v>#N/A</v>
      </c>
    </row>
    <row r="217" spans="1:14" ht="30" customHeight="1">
      <c r="A217" s="107" t="s">
        <v>26</v>
      </c>
      <c r="B217" s="107"/>
      <c r="C217" s="11" t="s">
        <v>27</v>
      </c>
      <c r="D217" s="11" t="s">
        <v>28</v>
      </c>
      <c r="E217" s="11" t="s">
        <v>29</v>
      </c>
      <c r="F217" s="11" t="s">
        <v>30</v>
      </c>
      <c r="G217" s="11" t="s">
        <v>31</v>
      </c>
      <c r="H217" s="11" t="s">
        <v>32</v>
      </c>
      <c r="I217" s="11" t="s">
        <v>33</v>
      </c>
      <c r="J217" s="11" t="s">
        <v>34</v>
      </c>
      <c r="K217" s="11" t="s">
        <v>35</v>
      </c>
      <c r="L217" s="11" t="s">
        <v>36</v>
      </c>
      <c r="M217" s="11" t="s">
        <v>37</v>
      </c>
      <c r="N217" s="11" t="s">
        <v>38</v>
      </c>
    </row>
    <row r="218" spans="1:14" ht="30" customHeight="1">
      <c r="A218" s="107"/>
      <c r="B218" s="107"/>
      <c r="C218" s="13" t="str">
        <f>IF(Instructions!C5="",C5,Instructions!C5)</f>
        <v>Month_1</v>
      </c>
      <c r="D218" s="13" t="str">
        <f t="shared" ref="D218:N218" si="49">IF(C218=C217,D217,IF(MONTH(C218)=12,DATE(YEAR(C218)+1,1,1),DATE(YEAR(C218),MONTH(C218)+1,1)))</f>
        <v>Month_2</v>
      </c>
      <c r="E218" s="13" t="str">
        <f t="shared" si="49"/>
        <v>Month_3</v>
      </c>
      <c r="F218" s="13" t="str">
        <f t="shared" si="49"/>
        <v>Month_4</v>
      </c>
      <c r="G218" s="13" t="str">
        <f t="shared" si="49"/>
        <v>Month_5</v>
      </c>
      <c r="H218" s="13" t="str">
        <f t="shared" si="49"/>
        <v>Month_6</v>
      </c>
      <c r="I218" s="13" t="str">
        <f t="shared" si="49"/>
        <v>Month_7</v>
      </c>
      <c r="J218" s="13" t="str">
        <f t="shared" si="49"/>
        <v>Month_8</v>
      </c>
      <c r="K218" s="13" t="str">
        <f t="shared" si="49"/>
        <v>Month_9</v>
      </c>
      <c r="L218" s="13" t="str">
        <f t="shared" si="49"/>
        <v>Month_10</v>
      </c>
      <c r="M218" s="13" t="str">
        <f t="shared" si="49"/>
        <v>Month_11</v>
      </c>
      <c r="N218" s="13" t="str">
        <f t="shared" si="49"/>
        <v>Month_12</v>
      </c>
    </row>
    <row r="219" spans="1:14">
      <c r="A219" s="113" t="s">
        <v>40</v>
      </c>
      <c r="B219" s="114"/>
      <c r="C219" s="21" t="e">
        <f>IF($C$3="",NA(),COUNTIF(Month_1!$A$3:$A$62,"="&amp;$C$3))</f>
        <v>#N/A</v>
      </c>
      <c r="D219" s="21" t="e">
        <f>IF($C$3="",NA(),COUNTIF(Month_2!$A$3:$A$62,"="&amp;$C$3))</f>
        <v>#N/A</v>
      </c>
      <c r="E219" s="21" t="e">
        <f>IF($C$3="",NA(),COUNTIF(Month_3!$A$3:$A$62,"="&amp;$C$3))</f>
        <v>#N/A</v>
      </c>
      <c r="F219" s="21" t="e">
        <f>IF($C$3="",NA(),COUNTIF(Month_4!$A$3:$A$62,"="&amp;$C$3))</f>
        <v>#N/A</v>
      </c>
      <c r="G219" s="21" t="e">
        <f>IF($C$3="",NA(),COUNTIF(Month_5!$A$3:$A$62,"="&amp;$C$3))</f>
        <v>#N/A</v>
      </c>
      <c r="H219" s="21" t="e">
        <f>IF($C$3="",NA(),COUNTIF(Month_6!$A$3:$A$62,"="&amp;$C$3))</f>
        <v>#N/A</v>
      </c>
      <c r="I219" s="21" t="e">
        <f>IF($C$3="",NA(),COUNTIF(Month_7!$A$3:$A$62,"="&amp;$C$3))</f>
        <v>#N/A</v>
      </c>
      <c r="J219" s="21" t="e">
        <f>IF($C$3="",NA(),COUNTIF(Month_8!$A$3:$A$62,"="&amp;$C$3))</f>
        <v>#N/A</v>
      </c>
      <c r="K219" s="21" t="e">
        <f>IF($C$3="",NA(),COUNTIF(Month_9!$A$3:$A$62,"="&amp;$C$3))</f>
        <v>#N/A</v>
      </c>
      <c r="L219" s="21" t="e">
        <f>IF($C$3="",NA(),COUNTIF(Month_10!$A$3:$A$62,"="&amp;$C$3))</f>
        <v>#N/A</v>
      </c>
      <c r="M219" s="21" t="e">
        <f>IF($C$3="",NA(),COUNTIF(Month_11!$A$3:$A$62,"="&amp;$C$3))</f>
        <v>#N/A</v>
      </c>
      <c r="N219" s="21" t="e">
        <f>IF($C$3="",NA(),COUNTIF(Month_12!$A$3:$A$62,"="&amp;$C$3))</f>
        <v>#N/A</v>
      </c>
    </row>
    <row r="220" spans="1:14">
      <c r="A220" s="110" t="str">
        <f>"Prior Activity: "&amp;$C$3</f>
        <v xml:space="preserve">Prior Activity: </v>
      </c>
      <c r="B220" s="141" t="s">
        <v>103</v>
      </c>
      <c r="C220" s="3">
        <f>COUNTIFS(Month_1!$L$3:$L$62,1,Month_1!$A$3:$A$62,"="&amp;$C$3)</f>
        <v>0</v>
      </c>
      <c r="D220" s="3">
        <f>COUNTIFS(Month_2!$L$3:$L$62,1,Month_2!$A$3:$A$62,"="&amp;$C$3)</f>
        <v>0</v>
      </c>
      <c r="E220" s="3">
        <f>COUNTIFS(Month_3!$L$3:$L$62,1,Month_3!$A$3:$A$62,"="&amp;$C$3)</f>
        <v>0</v>
      </c>
      <c r="F220" s="3">
        <f>COUNTIFS(Month_4!$L$3:$L$62,1,Month_4!$A$3:$A$62,"="&amp;$C$3)</f>
        <v>0</v>
      </c>
      <c r="G220" s="3">
        <f>COUNTIFS(Month_5!$L$3:$L$62,1,Month_5!$A$3:$A$62,"="&amp;$C$3)</f>
        <v>0</v>
      </c>
      <c r="H220" s="3">
        <f>COUNTIFS(Month_6!$L$3:$L$62,1,Month_6!$A$3:$A$62,"="&amp;$C$3)</f>
        <v>0</v>
      </c>
      <c r="I220" s="3">
        <f>COUNTIFS(Month_7!$L$3:$L$62,1,Month_7!$A$3:$A$62,"="&amp;$C$3)</f>
        <v>0</v>
      </c>
      <c r="J220" s="3">
        <f>COUNTIFS(Month_8!$L$3:$L$62,1,Month_8!$A$3:$A$62,"="&amp;$C$3)</f>
        <v>0</v>
      </c>
      <c r="K220" s="3">
        <f>COUNTIFS(Month_9!$L$3:$L$62,1,Month_9!$A$3:$A$62,"="&amp;$C$3)</f>
        <v>0</v>
      </c>
      <c r="L220" s="3">
        <f>COUNTIFS(Month_10!$L$3:$L$62,1,Month_10!$A$3:$A$62,"="&amp;$C$3)</f>
        <v>0</v>
      </c>
      <c r="M220" s="3">
        <f>COUNTIFS(Month_11!$L$3:$L$62,1,Month_11!$A$3:$A$62,"="&amp;$C$3)</f>
        <v>0</v>
      </c>
      <c r="N220" s="3">
        <f>COUNTIFS(Month_12!$L$3:$L$62,1,Month_12!$A$3:$A$62,"="&amp;$C$3)</f>
        <v>0</v>
      </c>
    </row>
    <row r="221" spans="1:14">
      <c r="A221" s="111"/>
      <c r="B221" s="141"/>
      <c r="C221" s="20" t="e">
        <f>C220/C219</f>
        <v>#N/A</v>
      </c>
      <c r="D221" s="20" t="e">
        <f t="shared" ref="D221:N221" si="50">D220/D219</f>
        <v>#N/A</v>
      </c>
      <c r="E221" s="20" t="e">
        <f t="shared" si="50"/>
        <v>#N/A</v>
      </c>
      <c r="F221" s="20" t="e">
        <f t="shared" si="50"/>
        <v>#N/A</v>
      </c>
      <c r="G221" s="20" t="e">
        <f t="shared" si="50"/>
        <v>#N/A</v>
      </c>
      <c r="H221" s="20" t="e">
        <f t="shared" si="50"/>
        <v>#N/A</v>
      </c>
      <c r="I221" s="20" t="e">
        <f t="shared" si="50"/>
        <v>#N/A</v>
      </c>
      <c r="J221" s="20" t="e">
        <f t="shared" si="50"/>
        <v>#N/A</v>
      </c>
      <c r="K221" s="20" t="e">
        <f t="shared" si="50"/>
        <v>#N/A</v>
      </c>
      <c r="L221" s="20" t="e">
        <f t="shared" si="50"/>
        <v>#N/A</v>
      </c>
      <c r="M221" s="20" t="e">
        <f t="shared" si="50"/>
        <v>#N/A</v>
      </c>
      <c r="N221" s="20" t="e">
        <f t="shared" si="50"/>
        <v>#N/A</v>
      </c>
    </row>
    <row r="222" spans="1:14">
      <c r="A222" s="111"/>
      <c r="B222" s="141" t="s">
        <v>104</v>
      </c>
      <c r="C222" s="3">
        <f>COUNTIFS(Month_1!$L$3:$L$62,2,Month_1!$A$3:$A$62,"="&amp;$C$3)</f>
        <v>0</v>
      </c>
      <c r="D222" s="3">
        <f>COUNTIFS(Month_2!$L$3:$L$62,2,Month_2!$A$3:$A$62,"="&amp;$C$3)</f>
        <v>0</v>
      </c>
      <c r="E222" s="3">
        <f>COUNTIFS(Month_3!$L$3:$L$62,2,Month_3!$A$3:$A$62,"="&amp;$C$3)</f>
        <v>0</v>
      </c>
      <c r="F222" s="3">
        <f>COUNTIFS(Month_4!$L$3:$L$62,2,Month_4!$A$3:$A$62,"="&amp;$C$3)</f>
        <v>0</v>
      </c>
      <c r="G222" s="3">
        <f>COUNTIFS(Month_5!$L$3:$L$62,2,Month_5!$A$3:$A$62,"="&amp;$C$3)</f>
        <v>0</v>
      </c>
      <c r="H222" s="3">
        <f>COUNTIFS(Month_6!$L$3:$L$62,2,Month_6!$A$3:$A$62,"="&amp;$C$3)</f>
        <v>0</v>
      </c>
      <c r="I222" s="3">
        <f>COUNTIFS(Month_7!$L$3:$L$62,2,Month_7!$A$3:$A$62,"="&amp;$C$3)</f>
        <v>0</v>
      </c>
      <c r="J222" s="3">
        <f>COUNTIFS(Month_8!$L$3:$L$62,2,Month_8!$A$3:$A$62,"="&amp;$C$3)</f>
        <v>0</v>
      </c>
      <c r="K222" s="3">
        <f>COUNTIFS(Month_9!$L$3:$L$62,2,Month_9!$A$3:$A$62,"="&amp;$C$3)</f>
        <v>0</v>
      </c>
      <c r="L222" s="3">
        <f>COUNTIFS(Month_10!$L$3:$L$62,2,Month_10!$A$3:$A$62,"="&amp;$C$3)</f>
        <v>0</v>
      </c>
      <c r="M222" s="3">
        <f>COUNTIFS(Month_11!$L$3:$L$62,2,Month_11!$A$3:$A$62,"="&amp;$C$3)</f>
        <v>0</v>
      </c>
      <c r="N222" s="3">
        <f>COUNTIFS(Month_12!$L$3:$L$62,2,Month_12!$A$3:$A$62,"="&amp;$C$3)</f>
        <v>0</v>
      </c>
    </row>
    <row r="223" spans="1:14">
      <c r="A223" s="111"/>
      <c r="B223" s="141"/>
      <c r="C223" s="20" t="e">
        <f>C222/C219</f>
        <v>#N/A</v>
      </c>
      <c r="D223" s="20" t="e">
        <f t="shared" ref="D223:N223" si="51">D222/D219</f>
        <v>#N/A</v>
      </c>
      <c r="E223" s="20" t="e">
        <f t="shared" si="51"/>
        <v>#N/A</v>
      </c>
      <c r="F223" s="20" t="e">
        <f t="shared" si="51"/>
        <v>#N/A</v>
      </c>
      <c r="G223" s="20" t="e">
        <f t="shared" si="51"/>
        <v>#N/A</v>
      </c>
      <c r="H223" s="20" t="e">
        <f t="shared" si="51"/>
        <v>#N/A</v>
      </c>
      <c r="I223" s="20" t="e">
        <f t="shared" si="51"/>
        <v>#N/A</v>
      </c>
      <c r="J223" s="20" t="e">
        <f t="shared" si="51"/>
        <v>#N/A</v>
      </c>
      <c r="K223" s="20" t="e">
        <f t="shared" si="51"/>
        <v>#N/A</v>
      </c>
      <c r="L223" s="20" t="e">
        <f t="shared" si="51"/>
        <v>#N/A</v>
      </c>
      <c r="M223" s="20" t="e">
        <f t="shared" si="51"/>
        <v>#N/A</v>
      </c>
      <c r="N223" s="20" t="e">
        <f t="shared" si="51"/>
        <v>#N/A</v>
      </c>
    </row>
    <row r="224" spans="1:14">
      <c r="A224" s="111"/>
      <c r="B224" s="141" t="s">
        <v>105</v>
      </c>
      <c r="C224" s="26">
        <f>COUNTIFS(Month_1!$L$3:$L$62,3,Month_1!$A$3:$A$62,"="&amp;$C$3)</f>
        <v>0</v>
      </c>
      <c r="D224" s="26">
        <f>COUNTIFS(Month_2!$L$3:$L$62,3,Month_2!$A$3:$A$62,"="&amp;$C$3)</f>
        <v>0</v>
      </c>
      <c r="E224" s="26">
        <f>COUNTIFS(Month_3!$L$3:$L$62,3,Month_3!$A$3:$A$62,"="&amp;$C$3)</f>
        <v>0</v>
      </c>
      <c r="F224" s="26">
        <f>COUNTIFS(Month_4!$L$3:$L$62,3,Month_4!$A$3:$A$62,"="&amp;$C$3)</f>
        <v>0</v>
      </c>
      <c r="G224" s="26">
        <f>COUNTIFS(Month_5!$L$3:$L$62,3,Month_5!$A$3:$A$62,"="&amp;$C$3)</f>
        <v>0</v>
      </c>
      <c r="H224" s="26">
        <f>COUNTIFS(Month_6!$L$3:$L$62,3,Month_6!$A$3:$A$62,"="&amp;$C$3)</f>
        <v>0</v>
      </c>
      <c r="I224" s="26">
        <f>COUNTIFS(Month_7!$L$3:$L$62,3,Month_7!$A$3:$A$62,"="&amp;$C$3)</f>
        <v>0</v>
      </c>
      <c r="J224" s="26">
        <f>COUNTIFS(Month_8!$L$3:$L$62,3,Month_8!$A$3:$A$62,"="&amp;$C$3)</f>
        <v>0</v>
      </c>
      <c r="K224" s="26">
        <f>COUNTIFS(Month_9!$L$3:$L$62,3,Month_9!$A$3:$A$62,"="&amp;$C$3)</f>
        <v>0</v>
      </c>
      <c r="L224" s="26">
        <f>COUNTIFS(Month_10!$L$3:$L$62,3,Month_10!$A$3:$A$62,"="&amp;$C$3)</f>
        <v>0</v>
      </c>
      <c r="M224" s="26">
        <f>COUNTIFS(Month_11!$L$3:$L$62,3,Month_11!$A$3:$A$62,"="&amp;$C$3)</f>
        <v>0</v>
      </c>
      <c r="N224" s="26">
        <f>COUNTIFS(Month_12!$L$3:$L$62,3,Month_12!$A$3:$A$62,"="&amp;$C$3)</f>
        <v>0</v>
      </c>
    </row>
    <row r="225" spans="1:14">
      <c r="A225" s="111"/>
      <c r="B225" s="141"/>
      <c r="C225" s="20" t="e">
        <f>C224/C219</f>
        <v>#N/A</v>
      </c>
      <c r="D225" s="20" t="e">
        <f t="shared" ref="D225:N225" si="52">D224/D219</f>
        <v>#N/A</v>
      </c>
      <c r="E225" s="20" t="e">
        <f t="shared" si="52"/>
        <v>#N/A</v>
      </c>
      <c r="F225" s="20" t="e">
        <f t="shared" si="52"/>
        <v>#N/A</v>
      </c>
      <c r="G225" s="20" t="e">
        <f t="shared" si="52"/>
        <v>#N/A</v>
      </c>
      <c r="H225" s="20" t="e">
        <f t="shared" si="52"/>
        <v>#N/A</v>
      </c>
      <c r="I225" s="20" t="e">
        <f t="shared" si="52"/>
        <v>#N/A</v>
      </c>
      <c r="J225" s="20" t="e">
        <f t="shared" si="52"/>
        <v>#N/A</v>
      </c>
      <c r="K225" s="20" t="e">
        <f t="shared" si="52"/>
        <v>#N/A</v>
      </c>
      <c r="L225" s="20" t="e">
        <f t="shared" si="52"/>
        <v>#N/A</v>
      </c>
      <c r="M225" s="20" t="e">
        <f t="shared" si="52"/>
        <v>#N/A</v>
      </c>
      <c r="N225" s="20" t="e">
        <f t="shared" si="52"/>
        <v>#N/A</v>
      </c>
    </row>
    <row r="226" spans="1:14">
      <c r="A226" s="111"/>
      <c r="B226" s="141" t="s">
        <v>106</v>
      </c>
      <c r="C226" s="26">
        <f>COUNTIFS(Month_1!$L$3:$L$62,4,Month_1!$A$3:$A$62,"="&amp;$C$3)</f>
        <v>0</v>
      </c>
      <c r="D226" s="26">
        <f>COUNTIFS(Month_2!$L$3:$L$62,4,Month_2!$A$3:$A$62,"="&amp;$C$3)</f>
        <v>0</v>
      </c>
      <c r="E226" s="26">
        <f>COUNTIFS(Month_3!$L$3:$L$62,4,Month_3!$A$3:$A$62,"="&amp;$C$3)</f>
        <v>0</v>
      </c>
      <c r="F226" s="26">
        <f>COUNTIFS(Month_4!$L$3:$L$62,4,Month_4!$A$3:$A$62,"="&amp;$C$3)</f>
        <v>0</v>
      </c>
      <c r="G226" s="26">
        <f>COUNTIFS(Month_5!$L$3:$L$62,4,Month_5!$A$3:$A$62,"="&amp;$C$3)</f>
        <v>0</v>
      </c>
      <c r="H226" s="26">
        <f>COUNTIFS(Month_6!$L$3:$L$62,4,Month_6!$A$3:$A$62,"="&amp;$C$3)</f>
        <v>0</v>
      </c>
      <c r="I226" s="26">
        <f>COUNTIFS(Month_7!$L$3:$L$62,4,Month_7!$A$3:$A$62,"="&amp;$C$3)</f>
        <v>0</v>
      </c>
      <c r="J226" s="26">
        <f>COUNTIFS(Month_8!$L$3:$L$62,4,Month_8!$A$3:$A$62,"="&amp;$C$3)</f>
        <v>0</v>
      </c>
      <c r="K226" s="26">
        <f>COUNTIFS(Month_9!$L$3:$L$62,4,Month_9!$A$3:$A$62,"="&amp;$C$3)</f>
        <v>0</v>
      </c>
      <c r="L226" s="26">
        <f>COUNTIFS(Month_10!$L$3:$L$62,4,Month_10!$A$3:$A$62,"="&amp;$C$3)</f>
        <v>0</v>
      </c>
      <c r="M226" s="26">
        <f>COUNTIFS(Month_11!$L$3:$L$62,4,Month_11!$A$3:$A$62,"="&amp;$C$3)</f>
        <v>0</v>
      </c>
      <c r="N226" s="26">
        <f>COUNTIFS(Month_12!$L$3:$L$62,4,Month_12!$A$3:$A$62,"="&amp;$C$3)</f>
        <v>0</v>
      </c>
    </row>
    <row r="227" spans="1:14">
      <c r="A227" s="111"/>
      <c r="B227" s="141"/>
      <c r="C227" s="20" t="e">
        <f>C226/C219</f>
        <v>#N/A</v>
      </c>
      <c r="D227" s="20" t="e">
        <f t="shared" ref="D227:N227" si="53">D226/D219</f>
        <v>#N/A</v>
      </c>
      <c r="E227" s="20" t="e">
        <f t="shared" si="53"/>
        <v>#N/A</v>
      </c>
      <c r="F227" s="20" t="e">
        <f t="shared" si="53"/>
        <v>#N/A</v>
      </c>
      <c r="G227" s="20" t="e">
        <f t="shared" si="53"/>
        <v>#N/A</v>
      </c>
      <c r="H227" s="20" t="e">
        <f t="shared" si="53"/>
        <v>#N/A</v>
      </c>
      <c r="I227" s="20" t="e">
        <f t="shared" si="53"/>
        <v>#N/A</v>
      </c>
      <c r="J227" s="20" t="e">
        <f t="shared" si="53"/>
        <v>#N/A</v>
      </c>
      <c r="K227" s="20" t="e">
        <f t="shared" si="53"/>
        <v>#N/A</v>
      </c>
      <c r="L227" s="20" t="e">
        <f t="shared" si="53"/>
        <v>#N/A</v>
      </c>
      <c r="M227" s="20" t="e">
        <f t="shared" si="53"/>
        <v>#N/A</v>
      </c>
      <c r="N227" s="20" t="e">
        <f t="shared" si="53"/>
        <v>#N/A</v>
      </c>
    </row>
    <row r="228" spans="1:14">
      <c r="A228" s="111"/>
      <c r="B228" s="141" t="s">
        <v>101</v>
      </c>
      <c r="C228" s="2">
        <f>COUNTIFS(Month_1!$L$3:$L$62,5,Month_1!$A$3:$A$62,"="&amp;$C$3)</f>
        <v>0</v>
      </c>
      <c r="D228" s="2">
        <f>COUNTIFS(Month_2!$L$3:$L$62,5,Month_2!$A$3:$A$62,"="&amp;$C$3)</f>
        <v>0</v>
      </c>
      <c r="E228" s="2">
        <f>COUNTIFS(Month_3!$L$3:$L$62,5,Month_3!$A$3:$A$62,"="&amp;$C$3)</f>
        <v>0</v>
      </c>
      <c r="F228" s="2">
        <f>COUNTIFS(Month_4!$L$3:$L$62,5,Month_4!$A$3:$A$62,"="&amp;$C$3)</f>
        <v>0</v>
      </c>
      <c r="G228" s="2">
        <f>COUNTIFS(Month_5!$L$3:$L$62,5,Month_5!$A$3:$A$62,"="&amp;$C$3)</f>
        <v>0</v>
      </c>
      <c r="H228" s="2">
        <f>COUNTIFS(Month_6!$L$3:$L$62,5,Month_6!$A$3:$A$62,"="&amp;$C$3)</f>
        <v>0</v>
      </c>
      <c r="I228" s="2">
        <f>COUNTIFS(Month_7!$L$3:$L$62,5,Month_7!$A$3:$A$62,"="&amp;$C$3)</f>
        <v>0</v>
      </c>
      <c r="J228" s="2">
        <f>COUNTIFS(Month_8!$L$3:$L$62,5,Month_8!$A$3:$A$62,"="&amp;$C$3)</f>
        <v>0</v>
      </c>
      <c r="K228" s="2">
        <f>COUNTIFS(Month_9!$L$3:$L$62,5,Month_9!$A$3:$A$62,"="&amp;$C$3)</f>
        <v>0</v>
      </c>
      <c r="L228" s="2">
        <f>COUNTIFS(Month_10!$L$3:$L$62,5,Month_10!$A$3:$A$62,"="&amp;$C$3)</f>
        <v>0</v>
      </c>
      <c r="M228" s="2">
        <f>COUNTIFS(Month_11!$L$3:$L$62,5,Month_11!$A$3:$A$62,"="&amp;$C$3)</f>
        <v>0</v>
      </c>
      <c r="N228" s="2">
        <f>COUNTIFS(Month_12!$L$3:$L$62,5,Month_12!$A$3:$A$62,"="&amp;$C$3)</f>
        <v>0</v>
      </c>
    </row>
    <row r="229" spans="1:14">
      <c r="A229" s="112"/>
      <c r="B229" s="141"/>
      <c r="C229" s="20" t="e">
        <f>C228/C219</f>
        <v>#N/A</v>
      </c>
      <c r="D229" s="20" t="e">
        <f t="shared" ref="D229:N229" si="54">D228/D219</f>
        <v>#N/A</v>
      </c>
      <c r="E229" s="20" t="e">
        <f t="shared" si="54"/>
        <v>#N/A</v>
      </c>
      <c r="F229" s="20" t="e">
        <f t="shared" si="54"/>
        <v>#N/A</v>
      </c>
      <c r="G229" s="20" t="e">
        <f t="shared" si="54"/>
        <v>#N/A</v>
      </c>
      <c r="H229" s="20" t="e">
        <f t="shared" si="54"/>
        <v>#N/A</v>
      </c>
      <c r="I229" s="20" t="e">
        <f t="shared" si="54"/>
        <v>#N/A</v>
      </c>
      <c r="J229" s="20" t="e">
        <f t="shared" si="54"/>
        <v>#N/A</v>
      </c>
      <c r="K229" s="20" t="e">
        <f t="shared" si="54"/>
        <v>#N/A</v>
      </c>
      <c r="L229" s="20" t="e">
        <f t="shared" si="54"/>
        <v>#N/A</v>
      </c>
      <c r="M229" s="20" t="e">
        <f t="shared" si="54"/>
        <v>#N/A</v>
      </c>
      <c r="N229" s="20" t="e">
        <f t="shared" si="54"/>
        <v>#N/A</v>
      </c>
    </row>
    <row r="252" spans="1:14" ht="30" customHeight="1">
      <c r="A252" s="107" t="s">
        <v>26</v>
      </c>
      <c r="B252" s="107"/>
      <c r="C252" s="11" t="s">
        <v>27</v>
      </c>
      <c r="D252" s="11" t="s">
        <v>28</v>
      </c>
      <c r="E252" s="11" t="s">
        <v>29</v>
      </c>
      <c r="F252" s="11" t="s">
        <v>30</v>
      </c>
      <c r="G252" s="11" t="s">
        <v>31</v>
      </c>
      <c r="H252" s="11" t="s">
        <v>32</v>
      </c>
      <c r="I252" s="11" t="s">
        <v>33</v>
      </c>
      <c r="J252" s="11" t="s">
        <v>34</v>
      </c>
      <c r="K252" s="11" t="s">
        <v>35</v>
      </c>
      <c r="L252" s="11" t="s">
        <v>36</v>
      </c>
      <c r="M252" s="11" t="s">
        <v>37</v>
      </c>
      <c r="N252" s="11" t="s">
        <v>38</v>
      </c>
    </row>
    <row r="253" spans="1:14" ht="30" customHeight="1">
      <c r="A253" s="107"/>
      <c r="B253" s="107"/>
      <c r="C253" s="13" t="str">
        <f>IF(Instructions!C5="",C5,Instructions!C5)</f>
        <v>Month_1</v>
      </c>
      <c r="D253" s="13" t="str">
        <f t="shared" ref="D253:N253" si="55">IF(C253=C252,D252,IF(MONTH(C253)=12,DATE(YEAR(C253)+1,1,1),DATE(YEAR(C253),MONTH(C253)+1,1)))</f>
        <v>Month_2</v>
      </c>
      <c r="E253" s="13" t="str">
        <f t="shared" si="55"/>
        <v>Month_3</v>
      </c>
      <c r="F253" s="13" t="str">
        <f t="shared" si="55"/>
        <v>Month_4</v>
      </c>
      <c r="G253" s="13" t="str">
        <f t="shared" si="55"/>
        <v>Month_5</v>
      </c>
      <c r="H253" s="13" t="str">
        <f t="shared" si="55"/>
        <v>Month_6</v>
      </c>
      <c r="I253" s="13" t="str">
        <f t="shared" si="55"/>
        <v>Month_7</v>
      </c>
      <c r="J253" s="13" t="str">
        <f t="shared" si="55"/>
        <v>Month_8</v>
      </c>
      <c r="K253" s="13" t="str">
        <f t="shared" si="55"/>
        <v>Month_9</v>
      </c>
      <c r="L253" s="13" t="str">
        <f t="shared" si="55"/>
        <v>Month_10</v>
      </c>
      <c r="M253" s="13" t="str">
        <f t="shared" si="55"/>
        <v>Month_11</v>
      </c>
      <c r="N253" s="13" t="str">
        <f t="shared" si="55"/>
        <v>Month_12</v>
      </c>
    </row>
    <row r="254" spans="1:14">
      <c r="A254" s="113" t="s">
        <v>40</v>
      </c>
      <c r="B254" s="114"/>
      <c r="C254" s="21" t="e">
        <f>IF($C$3="",NA(),COUNTIF(Month_1!$A$3:$A$62,"="&amp;$C$3))</f>
        <v>#N/A</v>
      </c>
      <c r="D254" s="21" t="e">
        <f>IF($C$3="",NA(),COUNTIF(Month_2!$A$3:$A$62,"="&amp;$C$3))</f>
        <v>#N/A</v>
      </c>
      <c r="E254" s="21" t="e">
        <f>IF($C$3="",NA(),COUNTIF(Month_3!$A$3:$A$62,"="&amp;$C$3))</f>
        <v>#N/A</v>
      </c>
      <c r="F254" s="21" t="e">
        <f>IF($C$3="",NA(),COUNTIF(Month_4!$A$3:$A$62,"="&amp;$C$3))</f>
        <v>#N/A</v>
      </c>
      <c r="G254" s="21" t="e">
        <f>IF($C$3="",NA(),COUNTIF(Month_5!$A$3:$A$62,"="&amp;$C$3))</f>
        <v>#N/A</v>
      </c>
      <c r="H254" s="21" t="e">
        <f>IF($C$3="",NA(),COUNTIF(Month_6!$A$3:$A$62,"="&amp;$C$3))</f>
        <v>#N/A</v>
      </c>
      <c r="I254" s="21" t="e">
        <f>IF($C$3="",NA(),COUNTIF(Month_7!$A$3:$A$62,"="&amp;$C$3))</f>
        <v>#N/A</v>
      </c>
      <c r="J254" s="21" t="e">
        <f>IF($C$3="",NA(),COUNTIF(Month_8!$A$3:$A$62,"="&amp;$C$3))</f>
        <v>#N/A</v>
      </c>
      <c r="K254" s="21" t="e">
        <f>IF($C$3="",NA(),COUNTIF(Month_9!$A$3:$A$62,"="&amp;$C$3))</f>
        <v>#N/A</v>
      </c>
      <c r="L254" s="21" t="e">
        <f>IF($C$3="",NA(),COUNTIF(Month_10!$A$3:$A$62,"="&amp;$C$3))</f>
        <v>#N/A</v>
      </c>
      <c r="M254" s="21" t="e">
        <f>IF($C$3="",NA(),COUNTIF(Month_11!$A$3:$A$62,"="&amp;$C$3))</f>
        <v>#N/A</v>
      </c>
      <c r="N254" s="21" t="e">
        <f>IF($C$3="",NA(),COUNTIF(Month_12!$A$3:$A$62,"="&amp;$C$3))</f>
        <v>#N/A</v>
      </c>
    </row>
    <row r="255" spans="1:14">
      <c r="A255" s="140" t="str">
        <f>"Injury: "&amp;$C$3</f>
        <v xml:space="preserve">Injury: </v>
      </c>
      <c r="B255" s="100" t="s">
        <v>108</v>
      </c>
      <c r="C255" s="2">
        <f>COUNTIFS(Month_1!$P$3:$P$62,1,Month_1!$A$3:$A$62,"="&amp;$C$3)</f>
        <v>0</v>
      </c>
      <c r="D255" s="2">
        <f>COUNTIFS(Month_2!$P$3:$P$62,1,Month_2!$A$3:$A$62,"="&amp;$C$3)</f>
        <v>0</v>
      </c>
      <c r="E255" s="2">
        <f>COUNTIFS(Month_3!$P$3:$P$62,1,Month_3!$A$3:$A$62,"="&amp;$C$3)</f>
        <v>0</v>
      </c>
      <c r="F255" s="2">
        <f>COUNTIFS(Month_4!$P$3:$P$62,1,Month_4!$A$3:$A$62,"="&amp;$C$3)</f>
        <v>0</v>
      </c>
      <c r="G255" s="2">
        <f>COUNTIFS(Month_5!$P$3:$P$62,1,Month_5!$A$3:$A$62,"="&amp;$C$3)</f>
        <v>0</v>
      </c>
      <c r="H255" s="2">
        <f>COUNTIFS(Month_6!$P$3:$P$62,1,Month_6!$A$3:$A$62,"="&amp;$C$3)</f>
        <v>0</v>
      </c>
      <c r="I255" s="2">
        <f>COUNTIFS(Month_7!$P$3:$P$62,1,Month_7!$A$3:$A$62,"="&amp;$C$3)</f>
        <v>0</v>
      </c>
      <c r="J255" s="2">
        <f>COUNTIFS(Month_8!$P$3:$P$62,1,Month_8!$A$3:$A$62,"="&amp;$C$3)</f>
        <v>0</v>
      </c>
      <c r="K255" s="2">
        <f>COUNTIFS(Month_9!$P$3:$P$62,1,Month_9!$A$3:$A$62,"="&amp;$C$3)</f>
        <v>0</v>
      </c>
      <c r="L255" s="2">
        <f>COUNTIFS(Month_10!$P$3:$P$62,1,Month_10!$A$3:$A$62,"="&amp;$C$3)</f>
        <v>0</v>
      </c>
      <c r="M255" s="2">
        <f>COUNTIFS(Month_11!$P$3:$P$62,1,Month_11!$A$3:$A$62,"="&amp;$C$3)</f>
        <v>0</v>
      </c>
      <c r="N255" s="2">
        <f>COUNTIFS(Month_12!$P$3:$P$62,1,Month_12!$A$3:$A$62,"="&amp;$C$3)</f>
        <v>0</v>
      </c>
    </row>
    <row r="256" spans="1:14">
      <c r="A256" s="140"/>
      <c r="B256" s="101"/>
      <c r="C256" s="19" t="e">
        <f>C255/C254</f>
        <v>#N/A</v>
      </c>
      <c r="D256" s="19" t="e">
        <f t="shared" ref="D256:N256" si="56">D255/D254</f>
        <v>#N/A</v>
      </c>
      <c r="E256" s="19" t="e">
        <f t="shared" si="56"/>
        <v>#N/A</v>
      </c>
      <c r="F256" s="19" t="e">
        <f t="shared" si="56"/>
        <v>#N/A</v>
      </c>
      <c r="G256" s="19" t="e">
        <f t="shared" si="56"/>
        <v>#N/A</v>
      </c>
      <c r="H256" s="19" t="e">
        <f t="shared" si="56"/>
        <v>#N/A</v>
      </c>
      <c r="I256" s="19" t="e">
        <f t="shared" si="56"/>
        <v>#N/A</v>
      </c>
      <c r="J256" s="19" t="e">
        <f t="shared" si="56"/>
        <v>#N/A</v>
      </c>
      <c r="K256" s="19" t="e">
        <f t="shared" si="56"/>
        <v>#N/A</v>
      </c>
      <c r="L256" s="19" t="e">
        <f t="shared" si="56"/>
        <v>#N/A</v>
      </c>
      <c r="M256" s="19" t="e">
        <f t="shared" si="56"/>
        <v>#N/A</v>
      </c>
      <c r="N256" s="19" t="e">
        <f t="shared" si="56"/>
        <v>#N/A</v>
      </c>
    </row>
    <row r="257" spans="1:14">
      <c r="A257" s="140"/>
      <c r="B257" s="100" t="s">
        <v>109</v>
      </c>
      <c r="C257" s="2">
        <f>COUNTIFS(Month_1!$P$3:$P$62,2,Month_1!$A$3:$A$62,"="&amp;$C$3)</f>
        <v>0</v>
      </c>
      <c r="D257" s="2">
        <f>COUNTIFS(Month_2!$P$3:$P$62,2,Month_2!$A$3:$A$62,"="&amp;$C$3)</f>
        <v>0</v>
      </c>
      <c r="E257" s="2">
        <f>COUNTIFS(Month_3!$P$3:$P$62,2,Month_3!$A$3:$A$62,"="&amp;$C$3)</f>
        <v>0</v>
      </c>
      <c r="F257" s="2">
        <f>COUNTIFS(Month_4!$P$3:$P$62,2,Month_4!$A$3:$A$62,"="&amp;$C$3)</f>
        <v>0</v>
      </c>
      <c r="G257" s="2">
        <f>COUNTIFS(Month_5!$P$3:$P$62,2,Month_5!$A$3:$A$62,"="&amp;$C$3)</f>
        <v>0</v>
      </c>
      <c r="H257" s="2">
        <f>COUNTIFS(Month_6!$P$3:$P$62,2,Month_6!$A$3:$A$62,"="&amp;$C$3)</f>
        <v>0</v>
      </c>
      <c r="I257" s="2">
        <f>COUNTIFS(Month_7!$P$3:$P$62,2,Month_7!$A$3:$A$62,"="&amp;$C$3)</f>
        <v>0</v>
      </c>
      <c r="J257" s="2">
        <f>COUNTIFS(Month_8!$P$3:$P$62,2,Month_8!$A$3:$A$62,"="&amp;$C$3)</f>
        <v>0</v>
      </c>
      <c r="K257" s="2">
        <f>COUNTIFS(Month_9!$P$3:$P$62,2,Month_9!$A$3:$A$62,"="&amp;$C$3)</f>
        <v>0</v>
      </c>
      <c r="L257" s="2">
        <f>COUNTIFS(Month_10!$P$3:$P$62,2,Month_10!$A$3:$A$62,"="&amp;$C$3)</f>
        <v>0</v>
      </c>
      <c r="M257" s="2">
        <f>COUNTIFS(Month_11!$P$3:$P$62,2,Month_11!$A$3:$A$62,"="&amp;$C$3)</f>
        <v>0</v>
      </c>
      <c r="N257" s="2">
        <f>COUNTIFS(Month_12!$P$3:$P$62,2,Month_12!$A$3:$A$62,"="&amp;$C$3)</f>
        <v>0</v>
      </c>
    </row>
    <row r="258" spans="1:14">
      <c r="A258" s="140"/>
      <c r="B258" s="101"/>
      <c r="C258" s="20" t="e">
        <f>C257/C254</f>
        <v>#N/A</v>
      </c>
      <c r="D258" s="20" t="e">
        <f t="shared" ref="D258:N258" si="57">D257/D254</f>
        <v>#N/A</v>
      </c>
      <c r="E258" s="20" t="e">
        <f t="shared" si="57"/>
        <v>#N/A</v>
      </c>
      <c r="F258" s="20" t="e">
        <f t="shared" si="57"/>
        <v>#N/A</v>
      </c>
      <c r="G258" s="20" t="e">
        <f t="shared" si="57"/>
        <v>#N/A</v>
      </c>
      <c r="H258" s="20" t="e">
        <f t="shared" si="57"/>
        <v>#N/A</v>
      </c>
      <c r="I258" s="20" t="e">
        <f t="shared" si="57"/>
        <v>#N/A</v>
      </c>
      <c r="J258" s="20" t="e">
        <f t="shared" si="57"/>
        <v>#N/A</v>
      </c>
      <c r="K258" s="20" t="e">
        <f t="shared" si="57"/>
        <v>#N/A</v>
      </c>
      <c r="L258" s="20" t="e">
        <f t="shared" si="57"/>
        <v>#N/A</v>
      </c>
      <c r="M258" s="20" t="e">
        <f t="shared" si="57"/>
        <v>#N/A</v>
      </c>
      <c r="N258" s="20" t="e">
        <f t="shared" si="57"/>
        <v>#N/A</v>
      </c>
    </row>
    <row r="259" spans="1:14">
      <c r="A259" s="140"/>
      <c r="B259" s="100" t="s">
        <v>110</v>
      </c>
      <c r="C259" s="2">
        <f>COUNTIFS(Month_1!$P$3:$P$62,3,Month_1!$A$3:$A$62,"="&amp;$C$3)</f>
        <v>0</v>
      </c>
      <c r="D259" s="2">
        <f>COUNTIFS(Month_2!$P$3:$P$62,3,Month_2!$A$3:$A$62,"="&amp;$C$3)</f>
        <v>0</v>
      </c>
      <c r="E259" s="2">
        <f>COUNTIFS(Month_3!$P$3:$P$62,3,Month_3!$A$3:$A$62,"="&amp;$C$3)</f>
        <v>0</v>
      </c>
      <c r="F259" s="2">
        <f>COUNTIFS(Month_4!$P$3:$P$62,3,Month_4!$A$3:$A$62,"="&amp;$C$3)</f>
        <v>0</v>
      </c>
      <c r="G259" s="2">
        <f>COUNTIFS(Month_5!$P$3:$P$62,3,Month_5!$A$3:$A$62,"="&amp;$C$3)</f>
        <v>0</v>
      </c>
      <c r="H259" s="2">
        <f>COUNTIFS(Month_6!$P$3:$P$62,3,Month_6!$A$3:$A$62,"="&amp;$C$3)</f>
        <v>0</v>
      </c>
      <c r="I259" s="2">
        <f>COUNTIFS(Month_7!$P$3:$P$62,3,Month_7!$A$3:$A$62,"="&amp;$C$3)</f>
        <v>0</v>
      </c>
      <c r="J259" s="2">
        <f>COUNTIFS(Month_8!$P$3:$P$62,3,Month_8!$A$3:$A$62,"="&amp;$C$3)</f>
        <v>0</v>
      </c>
      <c r="K259" s="2">
        <f>COUNTIFS(Month_9!$P$3:$P$62,3,Month_9!$A$3:$A$62,"="&amp;$C$3)</f>
        <v>0</v>
      </c>
      <c r="L259" s="2">
        <f>COUNTIFS(Month_10!$P$3:$P$62,3,Month_10!$A$3:$A$62,"="&amp;$C$3)</f>
        <v>0</v>
      </c>
      <c r="M259" s="2">
        <f>COUNTIFS(Month_11!$P$3:$P$62,3,Month_11!$A$3:$A$62,"="&amp;$C$3)</f>
        <v>0</v>
      </c>
      <c r="N259" s="2">
        <f>COUNTIFS(Month_12!$P$3:$P$62,3,Month_12!$A$3:$A$62,"="&amp;$C$3)</f>
        <v>0</v>
      </c>
    </row>
    <row r="260" spans="1:14">
      <c r="A260" s="140"/>
      <c r="B260" s="101"/>
      <c r="C260" s="20" t="e">
        <f>C259/C254</f>
        <v>#N/A</v>
      </c>
      <c r="D260" s="20" t="e">
        <f t="shared" ref="D260:N260" si="58">D259/D254</f>
        <v>#N/A</v>
      </c>
      <c r="E260" s="20" t="e">
        <f t="shared" si="58"/>
        <v>#N/A</v>
      </c>
      <c r="F260" s="20" t="e">
        <f t="shared" si="58"/>
        <v>#N/A</v>
      </c>
      <c r="G260" s="20" t="e">
        <f t="shared" si="58"/>
        <v>#N/A</v>
      </c>
      <c r="H260" s="20" t="e">
        <f t="shared" si="58"/>
        <v>#N/A</v>
      </c>
      <c r="I260" s="20" t="e">
        <f t="shared" si="58"/>
        <v>#N/A</v>
      </c>
      <c r="J260" s="20" t="e">
        <f t="shared" si="58"/>
        <v>#N/A</v>
      </c>
      <c r="K260" s="20" t="e">
        <f t="shared" si="58"/>
        <v>#N/A</v>
      </c>
      <c r="L260" s="20" t="e">
        <f t="shared" si="58"/>
        <v>#N/A</v>
      </c>
      <c r="M260" s="20" t="e">
        <f t="shared" si="58"/>
        <v>#N/A</v>
      </c>
      <c r="N260" s="20" t="e">
        <f t="shared" si="58"/>
        <v>#N/A</v>
      </c>
    </row>
    <row r="261" spans="1:14">
      <c r="A261" s="140"/>
      <c r="B261" s="136" t="s">
        <v>111</v>
      </c>
      <c r="C261" s="26">
        <f>COUNTIFS(Month_1!$P$3:$P$62,4,Month_1!$A$3:$A$62,"="&amp;$C$3)</f>
        <v>0</v>
      </c>
      <c r="D261" s="26">
        <f>COUNTIFS(Month_2!$P$3:$P$62,4,Month_2!$A$3:$A$62,"="&amp;$C$3)</f>
        <v>0</v>
      </c>
      <c r="E261" s="26">
        <f>COUNTIFS(Month_3!$P$3:$P$62,4,Month_3!$A$3:$A$62,"="&amp;$C$3)</f>
        <v>0</v>
      </c>
      <c r="F261" s="26">
        <f>COUNTIFS(Month_4!$P$3:$P$62,4,Month_4!$A$3:$A$62,"="&amp;$C$3)</f>
        <v>0</v>
      </c>
      <c r="G261" s="26">
        <f>COUNTIFS(Month_5!$P$3:$P$62,4,Month_5!$A$3:$A$62,"="&amp;$C$3)</f>
        <v>0</v>
      </c>
      <c r="H261" s="26">
        <f>COUNTIFS(Month_6!$P$3:$P$62,4,Month_6!$A$3:$A$62,"="&amp;$C$3)</f>
        <v>0</v>
      </c>
      <c r="I261" s="26">
        <f>COUNTIFS(Month_7!$P$3:$P$62,4,Month_7!$A$3:$A$62,"="&amp;$C$3)</f>
        <v>0</v>
      </c>
      <c r="J261" s="26">
        <f>COUNTIFS(Month_8!$P$3:$P$62,4,Month_8!$A$3:$A$62,"="&amp;$C$3)</f>
        <v>0</v>
      </c>
      <c r="K261" s="26">
        <f>COUNTIFS(Month_9!$P$3:$P$62,4,Month_9!$A$3:$A$62,"="&amp;$C$3)</f>
        <v>0</v>
      </c>
      <c r="L261" s="26">
        <f>COUNTIFS(Month_10!$P$3:$P$62,4,Month_10!$A$3:$A$62,"="&amp;$C$3)</f>
        <v>0</v>
      </c>
      <c r="M261" s="26">
        <f>COUNTIFS(Month_11!$P$3:$P$62,4,Month_11!$A$3:$A$62,"="&amp;$C$3)</f>
        <v>0</v>
      </c>
      <c r="N261" s="26">
        <f>COUNTIFS(Month_12!$P$3:$P$62,4,Month_12!$A$3:$A$62,"="&amp;$C$3)</f>
        <v>0</v>
      </c>
    </row>
    <row r="262" spans="1:14">
      <c r="A262" s="140"/>
      <c r="B262" s="136"/>
      <c r="C262" s="20" t="e">
        <f>C261/C254</f>
        <v>#N/A</v>
      </c>
      <c r="D262" s="20" t="e">
        <f t="shared" ref="D262:N262" si="59">D261/D254</f>
        <v>#N/A</v>
      </c>
      <c r="E262" s="20" t="e">
        <f t="shared" si="59"/>
        <v>#N/A</v>
      </c>
      <c r="F262" s="20" t="e">
        <f t="shared" si="59"/>
        <v>#N/A</v>
      </c>
      <c r="G262" s="20" t="e">
        <f t="shared" si="59"/>
        <v>#N/A</v>
      </c>
      <c r="H262" s="20" t="e">
        <f t="shared" si="59"/>
        <v>#N/A</v>
      </c>
      <c r="I262" s="20" t="e">
        <f t="shared" si="59"/>
        <v>#N/A</v>
      </c>
      <c r="J262" s="20" t="e">
        <f t="shared" si="59"/>
        <v>#N/A</v>
      </c>
      <c r="K262" s="20" t="e">
        <f t="shared" si="59"/>
        <v>#N/A</v>
      </c>
      <c r="L262" s="20" t="e">
        <f t="shared" si="59"/>
        <v>#N/A</v>
      </c>
      <c r="M262" s="20" t="e">
        <f t="shared" si="59"/>
        <v>#N/A</v>
      </c>
      <c r="N262" s="20" t="e">
        <f t="shared" si="59"/>
        <v>#N/A</v>
      </c>
    </row>
    <row r="263" spans="1:14">
      <c r="A263" s="140"/>
      <c r="B263" s="136" t="s">
        <v>112</v>
      </c>
      <c r="C263" s="26">
        <f>COUNTIFS(Month_1!$P$3:$P$62,5,Month_1!$A$3:$A$62,"="&amp;$C$3)</f>
        <v>0</v>
      </c>
      <c r="D263" s="26">
        <f>COUNTIFS(Month_2!$P$3:$P$62,5,Month_2!$A$3:$A$62,"="&amp;$C$3)</f>
        <v>0</v>
      </c>
      <c r="E263" s="26">
        <f>COUNTIFS(Month_3!$P$3:$P$62,5,Month_3!$A$3:$A$62,"="&amp;$C$3)</f>
        <v>0</v>
      </c>
      <c r="F263" s="26">
        <f>COUNTIFS(Month_4!$P$3:$P$62,5,Month_4!$A$3:$A$62,"="&amp;$C$3)</f>
        <v>0</v>
      </c>
      <c r="G263" s="26">
        <f>COUNTIFS(Month_5!$P$3:$P$62,5,Month_5!$A$3:$A$62,"="&amp;$C$3)</f>
        <v>0</v>
      </c>
      <c r="H263" s="26">
        <f>COUNTIFS(Month_6!$P$3:$P$62,5,Month_6!$A$3:$A$62,"="&amp;$C$3)</f>
        <v>0</v>
      </c>
      <c r="I263" s="26">
        <f>COUNTIFS(Month_7!$P$3:$P$62,5,Month_7!$A$3:$A$62,"="&amp;$C$3)</f>
        <v>0</v>
      </c>
      <c r="J263" s="26">
        <f>COUNTIFS(Month_8!$P$3:$P$62,5,Month_8!$A$3:$A$62,"="&amp;$C$3)</f>
        <v>0</v>
      </c>
      <c r="K263" s="26">
        <f>COUNTIFS(Month_9!$P$3:$P$62,5,Month_9!$A$3:$A$62,"="&amp;$C$3)</f>
        <v>0</v>
      </c>
      <c r="L263" s="26">
        <f>COUNTIFS(Month_10!$P$3:$P$62,5,Month_10!$A$3:$A$62,"="&amp;$C$3)</f>
        <v>0</v>
      </c>
      <c r="M263" s="26">
        <f>COUNTIFS(Month_11!$P$3:$P$62,5,Month_11!$A$3:$A$62,"="&amp;$C$3)</f>
        <v>0</v>
      </c>
      <c r="N263" s="26">
        <f>COUNTIFS(Month_12!$P$3:$P$62,5,Month_12!$A$3:$A$62,"="&amp;$C$3)</f>
        <v>0</v>
      </c>
    </row>
    <row r="264" spans="1:14">
      <c r="A264" s="140"/>
      <c r="B264" s="136"/>
      <c r="C264" s="20" t="e">
        <f>C263/C254</f>
        <v>#N/A</v>
      </c>
      <c r="D264" s="20" t="e">
        <f t="shared" ref="D264:N264" si="60">D263/D254</f>
        <v>#N/A</v>
      </c>
      <c r="E264" s="20" t="e">
        <f t="shared" si="60"/>
        <v>#N/A</v>
      </c>
      <c r="F264" s="20" t="e">
        <f t="shared" si="60"/>
        <v>#N/A</v>
      </c>
      <c r="G264" s="20" t="e">
        <f t="shared" si="60"/>
        <v>#N/A</v>
      </c>
      <c r="H264" s="20" t="e">
        <f t="shared" si="60"/>
        <v>#N/A</v>
      </c>
      <c r="I264" s="20" t="e">
        <f t="shared" si="60"/>
        <v>#N/A</v>
      </c>
      <c r="J264" s="20" t="e">
        <f t="shared" si="60"/>
        <v>#N/A</v>
      </c>
      <c r="K264" s="20" t="e">
        <f t="shared" si="60"/>
        <v>#N/A</v>
      </c>
      <c r="L264" s="20" t="e">
        <f t="shared" si="60"/>
        <v>#N/A</v>
      </c>
      <c r="M264" s="20" t="e">
        <f t="shared" si="60"/>
        <v>#N/A</v>
      </c>
      <c r="N264" s="20" t="e">
        <f t="shared" si="60"/>
        <v>#N/A</v>
      </c>
    </row>
    <row r="265" spans="1:14">
      <c r="A265" s="140"/>
      <c r="B265" s="136" t="s">
        <v>113</v>
      </c>
      <c r="C265" s="26">
        <f>COUNTIFS(Month_1!$P$3:$P$62,6,Month_1!$A$3:$A$62,"="&amp;$C$3)</f>
        <v>0</v>
      </c>
      <c r="D265" s="26">
        <f>COUNTIFS(Month_2!$P$3:$P$62,6,Month_2!$A$3:$A$62,"="&amp;$C$3)</f>
        <v>0</v>
      </c>
      <c r="E265" s="26">
        <f>COUNTIFS(Month_3!$P$3:$P$62,6,Month_3!$A$3:$A$62,"="&amp;$C$3)</f>
        <v>0</v>
      </c>
      <c r="F265" s="26">
        <f>COUNTIFS(Month_4!$P$3:$P$62,6,Month_4!$A$3:$A$62,"="&amp;$C$3)</f>
        <v>0</v>
      </c>
      <c r="G265" s="26">
        <f>COUNTIFS(Month_5!$P$3:$P$62,6,Month_5!$A$3:$A$62,"="&amp;$C$3)</f>
        <v>0</v>
      </c>
      <c r="H265" s="26">
        <f>COUNTIFS(Month_6!$P$3:$P$62,6,Month_6!$A$3:$A$62,"="&amp;$C$3)</f>
        <v>0</v>
      </c>
      <c r="I265" s="26">
        <f>COUNTIFS(Month_7!$P$3:$P$62,6,Month_7!$A$3:$A$62,"="&amp;$C$3)</f>
        <v>0</v>
      </c>
      <c r="J265" s="26">
        <f>COUNTIFS(Month_8!$P$3:$P$62,6,Month_8!$A$3:$A$62,"="&amp;$C$3)</f>
        <v>0</v>
      </c>
      <c r="K265" s="26">
        <f>COUNTIFS(Month_9!$P$3:$P$62,6,Month_9!$A$3:$A$62,"="&amp;$C$3)</f>
        <v>0</v>
      </c>
      <c r="L265" s="26">
        <f>COUNTIFS(Month_10!$P$3:$P$62,6,Month_10!$A$3:$A$62,"="&amp;$C$3)</f>
        <v>0</v>
      </c>
      <c r="M265" s="26">
        <f>COUNTIFS(Month_11!$P$3:$P$62,6,Month_11!$A$3:$A$62,"="&amp;$C$3)</f>
        <v>0</v>
      </c>
      <c r="N265" s="26">
        <f>COUNTIFS(Month_12!$P$3:$P$62,6,Month_12!$A$3:$A$62,"="&amp;$C$3)</f>
        <v>0</v>
      </c>
    </row>
    <row r="266" spans="1:14">
      <c r="A266" s="140"/>
      <c r="B266" s="136"/>
      <c r="C266" s="20" t="e">
        <f>C265/C254</f>
        <v>#N/A</v>
      </c>
      <c r="D266" s="20" t="e">
        <f t="shared" ref="D266:N266" si="61">D265/D254</f>
        <v>#N/A</v>
      </c>
      <c r="E266" s="20" t="e">
        <f t="shared" si="61"/>
        <v>#N/A</v>
      </c>
      <c r="F266" s="20" t="e">
        <f t="shared" si="61"/>
        <v>#N/A</v>
      </c>
      <c r="G266" s="20" t="e">
        <f t="shared" si="61"/>
        <v>#N/A</v>
      </c>
      <c r="H266" s="20" t="e">
        <f t="shared" si="61"/>
        <v>#N/A</v>
      </c>
      <c r="I266" s="20" t="e">
        <f t="shared" si="61"/>
        <v>#N/A</v>
      </c>
      <c r="J266" s="20" t="e">
        <f t="shared" si="61"/>
        <v>#N/A</v>
      </c>
      <c r="K266" s="20" t="e">
        <f t="shared" si="61"/>
        <v>#N/A</v>
      </c>
      <c r="L266" s="20" t="e">
        <f t="shared" si="61"/>
        <v>#N/A</v>
      </c>
      <c r="M266" s="20" t="e">
        <f t="shared" si="61"/>
        <v>#N/A</v>
      </c>
      <c r="N266" s="20" t="e">
        <f t="shared" si="61"/>
        <v>#N/A</v>
      </c>
    </row>
    <row r="267" spans="1:14">
      <c r="A267" s="140"/>
      <c r="B267" s="100" t="s">
        <v>101</v>
      </c>
      <c r="C267" s="26">
        <f>COUNTIFS(Month_1!$P$3:$P$62,7,Month_1!$A$3:$A$62,"="&amp;$C$3)</f>
        <v>0</v>
      </c>
      <c r="D267" s="26">
        <f>COUNTIFS(Month_2!$P$3:$P$62,7,Month_2!$A$3:$A$62,"="&amp;$C$3)</f>
        <v>0</v>
      </c>
      <c r="E267" s="26">
        <f>COUNTIFS(Month_3!$P$3:$P$62,7,Month_3!$A$3:$A$62,"="&amp;$C$3)</f>
        <v>0</v>
      </c>
      <c r="F267" s="26">
        <f>COUNTIFS(Month_4!$P$3:$P$62,7,Month_4!$A$3:$A$62,"="&amp;$C$3)</f>
        <v>0</v>
      </c>
      <c r="G267" s="26">
        <f>COUNTIFS(Month_5!$P$3:$P$62,7,Month_5!$A$3:$A$62,"="&amp;$C$3)</f>
        <v>0</v>
      </c>
      <c r="H267" s="26">
        <f>COUNTIFS(Month_6!$P$3:$P$62,7,Month_6!$A$3:$A$62,"="&amp;$C$3)</f>
        <v>0</v>
      </c>
      <c r="I267" s="26">
        <f>COUNTIFS(Month_7!$P$3:$P$62,7,Month_7!$A$3:$A$62,"="&amp;$C$3)</f>
        <v>0</v>
      </c>
      <c r="J267" s="26">
        <f>COUNTIFS(Month_8!$P$3:$P$62,7,Month_8!$A$3:$A$62,"="&amp;$C$3)</f>
        <v>0</v>
      </c>
      <c r="K267" s="26">
        <f>COUNTIFS(Month_9!$P$3:$P$62,7,Month_9!$A$3:$A$62,"="&amp;$C$3)</f>
        <v>0</v>
      </c>
      <c r="L267" s="26">
        <f>COUNTIFS(Month_10!$P$3:$P$62,7,Month_10!$A$3:$A$62,"="&amp;$C$3)</f>
        <v>0</v>
      </c>
      <c r="M267" s="26">
        <f>COUNTIFS(Month_11!$P$3:$P$62,7,Month_11!$A$3:$A$62,"="&amp;$C$3)</f>
        <v>0</v>
      </c>
      <c r="N267" s="26">
        <f>COUNTIFS(Month_12!$P$3:$P$62,7,Month_12!$A$3:$A$62,"="&amp;$C$3)</f>
        <v>0</v>
      </c>
    </row>
    <row r="268" spans="1:14">
      <c r="A268" s="140"/>
      <c r="B268" s="101"/>
      <c r="C268" s="20" t="e">
        <f>C267/C254</f>
        <v>#N/A</v>
      </c>
      <c r="D268" s="20" t="e">
        <f t="shared" ref="D268:N268" si="62">D267/D254</f>
        <v>#N/A</v>
      </c>
      <c r="E268" s="20" t="e">
        <f t="shared" si="62"/>
        <v>#N/A</v>
      </c>
      <c r="F268" s="20" t="e">
        <f t="shared" si="62"/>
        <v>#N/A</v>
      </c>
      <c r="G268" s="20" t="e">
        <f t="shared" si="62"/>
        <v>#N/A</v>
      </c>
      <c r="H268" s="20" t="e">
        <f t="shared" si="62"/>
        <v>#N/A</v>
      </c>
      <c r="I268" s="20" t="e">
        <f t="shared" si="62"/>
        <v>#N/A</v>
      </c>
      <c r="J268" s="20" t="e">
        <f t="shared" si="62"/>
        <v>#N/A</v>
      </c>
      <c r="K268" s="20" t="e">
        <f t="shared" si="62"/>
        <v>#N/A</v>
      </c>
      <c r="L268" s="20" t="e">
        <f t="shared" si="62"/>
        <v>#N/A</v>
      </c>
      <c r="M268" s="20" t="e">
        <f t="shared" si="62"/>
        <v>#N/A</v>
      </c>
      <c r="N268" s="20" t="e">
        <f t="shared" si="62"/>
        <v>#N/A</v>
      </c>
    </row>
    <row r="290" spans="1:14" ht="30" customHeight="1">
      <c r="A290" s="107" t="s">
        <v>26</v>
      </c>
      <c r="B290" s="107"/>
      <c r="C290" s="11" t="s">
        <v>27</v>
      </c>
      <c r="D290" s="11" t="s">
        <v>28</v>
      </c>
      <c r="E290" s="11" t="s">
        <v>29</v>
      </c>
      <c r="F290" s="11" t="s">
        <v>30</v>
      </c>
      <c r="G290" s="11" t="s">
        <v>31</v>
      </c>
      <c r="H290" s="11" t="s">
        <v>32</v>
      </c>
      <c r="I290" s="11" t="s">
        <v>33</v>
      </c>
      <c r="J290" s="11" t="s">
        <v>34</v>
      </c>
      <c r="K290" s="11" t="s">
        <v>35</v>
      </c>
      <c r="L290" s="11" t="s">
        <v>36</v>
      </c>
      <c r="M290" s="11" t="s">
        <v>37</v>
      </c>
      <c r="N290" s="11" t="s">
        <v>38</v>
      </c>
    </row>
    <row r="291" spans="1:14" ht="30" customHeight="1">
      <c r="A291" s="107"/>
      <c r="B291" s="107"/>
      <c r="C291" s="13" t="str">
        <f>IF(Instructions!C5="",C5,Instructions!C5)</f>
        <v>Month_1</v>
      </c>
      <c r="D291" s="13" t="str">
        <f t="shared" ref="D291:N291" si="63">IF(C291=C290,D290,IF(MONTH(C291)=12,DATE(YEAR(C291)+1,1,1),DATE(YEAR(C291),MONTH(C291)+1,1)))</f>
        <v>Month_2</v>
      </c>
      <c r="E291" s="13" t="str">
        <f t="shared" si="63"/>
        <v>Month_3</v>
      </c>
      <c r="F291" s="13" t="str">
        <f t="shared" si="63"/>
        <v>Month_4</v>
      </c>
      <c r="G291" s="13" t="str">
        <f t="shared" si="63"/>
        <v>Month_5</v>
      </c>
      <c r="H291" s="13" t="str">
        <f t="shared" si="63"/>
        <v>Month_6</v>
      </c>
      <c r="I291" s="13" t="str">
        <f t="shared" si="63"/>
        <v>Month_7</v>
      </c>
      <c r="J291" s="13" t="str">
        <f t="shared" si="63"/>
        <v>Month_8</v>
      </c>
      <c r="K291" s="13" t="str">
        <f t="shared" si="63"/>
        <v>Month_9</v>
      </c>
      <c r="L291" s="13" t="str">
        <f t="shared" si="63"/>
        <v>Month_10</v>
      </c>
      <c r="M291" s="13" t="str">
        <f t="shared" si="63"/>
        <v>Month_11</v>
      </c>
      <c r="N291" s="13" t="str">
        <f t="shared" si="63"/>
        <v>Month_12</v>
      </c>
    </row>
    <row r="292" spans="1:14">
      <c r="A292" s="113" t="s">
        <v>40</v>
      </c>
      <c r="B292" s="114"/>
      <c r="C292" s="21" t="e">
        <f>IF($C$3="",NA(),COUNTIF(Month_1!$A$3:$A$62,"="&amp;$C$3))</f>
        <v>#N/A</v>
      </c>
      <c r="D292" s="21" t="e">
        <f>IF($C$3="",NA(),COUNTIF(Month_2!$A$3:$A$62,"="&amp;$C$3))</f>
        <v>#N/A</v>
      </c>
      <c r="E292" s="21" t="e">
        <f>IF($C$3="",NA(),COUNTIF(Month_3!$A$3:$A$62,"="&amp;$C$3))</f>
        <v>#N/A</v>
      </c>
      <c r="F292" s="21" t="e">
        <f>IF($C$3="",NA(),COUNTIF(Month_4!$A$3:$A$62,"="&amp;$C$3))</f>
        <v>#N/A</v>
      </c>
      <c r="G292" s="21" t="e">
        <f>IF($C$3="",NA(),COUNTIF(Month_5!$A$3:$A$62,"="&amp;$C$3))</f>
        <v>#N/A</v>
      </c>
      <c r="H292" s="21" t="e">
        <f>IF($C$3="",NA(),COUNTIF(Month_6!$A$3:$A$62,"="&amp;$C$3))</f>
        <v>#N/A</v>
      </c>
      <c r="I292" s="21" t="e">
        <f>IF($C$3="",NA(),COUNTIF(Month_7!$A$3:$A$62,"="&amp;$C$3))</f>
        <v>#N/A</v>
      </c>
      <c r="J292" s="21" t="e">
        <f>IF($C$3="",NA(),COUNTIF(Month_8!$A$3:$A$62,"="&amp;$C$3))</f>
        <v>#N/A</v>
      </c>
      <c r="K292" s="21" t="e">
        <f>IF($C$3="",NA(),COUNTIF(Month_9!$A$3:$A$62,"="&amp;$C$3))</f>
        <v>#N/A</v>
      </c>
      <c r="L292" s="21" t="e">
        <f>IF($C$3="",NA(),COUNTIF(Month_10!$A$3:$A$62,"="&amp;$C$3))</f>
        <v>#N/A</v>
      </c>
      <c r="M292" s="21" t="e">
        <f>IF($C$3="",NA(),COUNTIF(Month_11!$A$3:$A$62,"="&amp;$C$3))</f>
        <v>#N/A</v>
      </c>
      <c r="N292" s="21" t="e">
        <f>IF($C$3="",NA(),COUNTIF(Month_12!$A$3:$A$62,"="&amp;$C$3))</f>
        <v>#N/A</v>
      </c>
    </row>
    <row r="293" spans="1:14">
      <c r="A293" s="140" t="str">
        <f>"Treatment Location: "&amp;$C$3</f>
        <v xml:space="preserve">Treatment Location: </v>
      </c>
      <c r="B293" s="141" t="s">
        <v>115</v>
      </c>
      <c r="C293" s="3">
        <f>COUNTIFS(Month_1!$Q$3:$Q$62,1,Month_1!$A$3:$A$62,"="&amp;$C$3)</f>
        <v>0</v>
      </c>
      <c r="D293" s="3">
        <f>COUNTIFS(Month_2!$Q$3:$Q$62,1,Month_2!$A$3:$A$62,"="&amp;$C$3)</f>
        <v>0</v>
      </c>
      <c r="E293" s="3">
        <f>COUNTIFS(Month_3!$Q$3:$Q$62,1,Month_3!$A$3:$A$62,"="&amp;$C$3)</f>
        <v>0</v>
      </c>
      <c r="F293" s="3">
        <f>COUNTIFS(Month_4!$Q$3:$Q$62,1,Month_4!$A$3:$A$62,"="&amp;$C$3)</f>
        <v>0</v>
      </c>
      <c r="G293" s="3">
        <f>COUNTIFS(Month_5!$Q$3:$Q$62,1,Month_5!$A$3:$A$62,"="&amp;$C$3)</f>
        <v>0</v>
      </c>
      <c r="H293" s="3">
        <f>COUNTIFS(Month_6!$Q$3:$Q$62,1,Month_6!$A$3:$A$62,"="&amp;$C$3)</f>
        <v>0</v>
      </c>
      <c r="I293" s="3">
        <f>COUNTIFS(Month_7!$Q$3:$Q$62,1,Month_7!$A$3:$A$62,"="&amp;$C$3)</f>
        <v>0</v>
      </c>
      <c r="J293" s="3">
        <f>COUNTIFS(Month_8!$Q$3:$Q$62,1,Month_8!$A$3:$A$62,"="&amp;$C$3)</f>
        <v>0</v>
      </c>
      <c r="K293" s="3">
        <f>COUNTIFS(Month_9!$Q$3:$Q$62,1,Month_9!$A$3:$A$62,"="&amp;$C$3)</f>
        <v>0</v>
      </c>
      <c r="L293" s="3">
        <f>COUNTIFS(Month_10!$Q$3:$Q$62,1,Month_10!$A$3:$A$62,"="&amp;$C$3)</f>
        <v>0</v>
      </c>
      <c r="M293" s="3">
        <f>COUNTIFS(Month_11!$Q$3:$Q$62,1,Month_11!$A$3:$A$62,"="&amp;$C$3)</f>
        <v>0</v>
      </c>
      <c r="N293" s="3">
        <f>COUNTIFS(Month_12!$Q$3:$Q$62,1,Month_12!$A$3:$A$62,"="&amp;$C$3)</f>
        <v>0</v>
      </c>
    </row>
    <row r="294" spans="1:14">
      <c r="A294" s="140"/>
      <c r="B294" s="141"/>
      <c r="C294" s="20" t="e">
        <f>C293/C292</f>
        <v>#N/A</v>
      </c>
      <c r="D294" s="20" t="e">
        <f t="shared" ref="D294:N294" si="64">D293/D292</f>
        <v>#N/A</v>
      </c>
      <c r="E294" s="20" t="e">
        <f t="shared" si="64"/>
        <v>#N/A</v>
      </c>
      <c r="F294" s="20" t="e">
        <f t="shared" si="64"/>
        <v>#N/A</v>
      </c>
      <c r="G294" s="20" t="e">
        <f t="shared" si="64"/>
        <v>#N/A</v>
      </c>
      <c r="H294" s="20" t="e">
        <f t="shared" si="64"/>
        <v>#N/A</v>
      </c>
      <c r="I294" s="20" t="e">
        <f t="shared" si="64"/>
        <v>#N/A</v>
      </c>
      <c r="J294" s="20" t="e">
        <f t="shared" si="64"/>
        <v>#N/A</v>
      </c>
      <c r="K294" s="20" t="e">
        <f t="shared" si="64"/>
        <v>#N/A</v>
      </c>
      <c r="L294" s="20" t="e">
        <f t="shared" si="64"/>
        <v>#N/A</v>
      </c>
      <c r="M294" s="20" t="e">
        <f t="shared" si="64"/>
        <v>#N/A</v>
      </c>
      <c r="N294" s="20" t="e">
        <f t="shared" si="64"/>
        <v>#N/A</v>
      </c>
    </row>
    <row r="295" spans="1:14">
      <c r="A295" s="140"/>
      <c r="B295" s="141" t="s">
        <v>116</v>
      </c>
      <c r="C295" s="3">
        <f>COUNTIFS(Month_1!$Q$3:$Q$62,2,Month_1!$A$3:$A$62,"="&amp;$C$3)</f>
        <v>0</v>
      </c>
      <c r="D295" s="3">
        <f>COUNTIFS(Month_2!$Q$3:$Q$62,2,Month_2!$A$3:$A$62,"="&amp;$C$3)</f>
        <v>0</v>
      </c>
      <c r="E295" s="3">
        <f>COUNTIFS(Month_3!$Q$3:$Q$62,2,Month_3!$A$3:$A$62,"="&amp;$C$3)</f>
        <v>0</v>
      </c>
      <c r="F295" s="3">
        <f>COUNTIFS(Month_4!$Q$3:$Q$62,2,Month_4!$A$3:$A$62,"="&amp;$C$3)</f>
        <v>0</v>
      </c>
      <c r="G295" s="3">
        <f>COUNTIFS(Month_5!$Q$3:$Q$62,2,Month_5!$A$3:$A$62,"="&amp;$C$3)</f>
        <v>0</v>
      </c>
      <c r="H295" s="3">
        <f>COUNTIFS(Month_6!$Q$3:$Q$62,2,Month_6!$A$3:$A$62,"="&amp;$C$3)</f>
        <v>0</v>
      </c>
      <c r="I295" s="3">
        <f>COUNTIFS(Month_7!$Q$3:$Q$62,2,Month_7!$A$3:$A$62,"="&amp;$C$3)</f>
        <v>0</v>
      </c>
      <c r="J295" s="3">
        <f>COUNTIFS(Month_8!$Q$3:$Q$62,2,Month_8!$A$3:$A$62,"="&amp;$C$3)</f>
        <v>0</v>
      </c>
      <c r="K295" s="3">
        <f>COUNTIFS(Month_9!$Q$3:$Q$62,2,Month_9!$A$3:$A$62,"="&amp;$C$3)</f>
        <v>0</v>
      </c>
      <c r="L295" s="3">
        <f>COUNTIFS(Month_10!$Q$3:$Q$62,2,Month_10!$A$3:$A$62,"="&amp;$C$3)</f>
        <v>0</v>
      </c>
      <c r="M295" s="3">
        <f>COUNTIFS(Month_11!$Q$3:$Q$62,2,Month_11!$A$3:$A$62,"="&amp;$C$3)</f>
        <v>0</v>
      </c>
      <c r="N295" s="3">
        <f>COUNTIFS(Month_12!$Q$3:$Q$62,2,Month_12!$A$3:$A$62,"="&amp;$C$3)</f>
        <v>0</v>
      </c>
    </row>
    <row r="296" spans="1:14">
      <c r="A296" s="140"/>
      <c r="B296" s="141"/>
      <c r="C296" s="20" t="e">
        <f>C295/C292</f>
        <v>#N/A</v>
      </c>
      <c r="D296" s="20" t="e">
        <f t="shared" ref="D296:N296" si="65">D295/D292</f>
        <v>#N/A</v>
      </c>
      <c r="E296" s="20" t="e">
        <f t="shared" si="65"/>
        <v>#N/A</v>
      </c>
      <c r="F296" s="20" t="e">
        <f t="shared" si="65"/>
        <v>#N/A</v>
      </c>
      <c r="G296" s="20" t="e">
        <f t="shared" si="65"/>
        <v>#N/A</v>
      </c>
      <c r="H296" s="20" t="e">
        <f t="shared" si="65"/>
        <v>#N/A</v>
      </c>
      <c r="I296" s="20" t="e">
        <f t="shared" si="65"/>
        <v>#N/A</v>
      </c>
      <c r="J296" s="20" t="e">
        <f t="shared" si="65"/>
        <v>#N/A</v>
      </c>
      <c r="K296" s="20" t="e">
        <f t="shared" si="65"/>
        <v>#N/A</v>
      </c>
      <c r="L296" s="20" t="e">
        <f t="shared" si="65"/>
        <v>#N/A</v>
      </c>
      <c r="M296" s="20" t="e">
        <f t="shared" si="65"/>
        <v>#N/A</v>
      </c>
      <c r="N296" s="20" t="e">
        <f t="shared" si="65"/>
        <v>#N/A</v>
      </c>
    </row>
    <row r="297" spans="1:14">
      <c r="A297" s="140"/>
      <c r="B297" s="141" t="s">
        <v>117</v>
      </c>
      <c r="C297" s="26">
        <f>COUNTIFS(Month_1!$Q$3:$Q$62,3,Month_1!$A$3:$A$62,"="&amp;$C$3)</f>
        <v>0</v>
      </c>
      <c r="D297" s="26">
        <f>COUNTIFS(Month_2!$Q$3:$Q$62,3,Month_2!$A$3:$A$62,"="&amp;$C$3)</f>
        <v>0</v>
      </c>
      <c r="E297" s="26">
        <f>COUNTIFS(Month_3!$Q$3:$Q$62,3,Month_3!$A$3:$A$62,"="&amp;$C$3)</f>
        <v>0</v>
      </c>
      <c r="F297" s="26">
        <f>COUNTIFS(Month_4!$Q$3:$Q$62,3,Month_4!$A$3:$A$62,"="&amp;$C$3)</f>
        <v>0</v>
      </c>
      <c r="G297" s="26">
        <f>COUNTIFS(Month_5!$Q$3:$Q$62,3,Month_5!$A$3:$A$62,"="&amp;$C$3)</f>
        <v>0</v>
      </c>
      <c r="H297" s="26">
        <f>COUNTIFS(Month_6!$Q$3:$Q$62,3,Month_6!$A$3:$A$62,"="&amp;$C$3)</f>
        <v>0</v>
      </c>
      <c r="I297" s="26">
        <f>COUNTIFS(Month_7!$Q$3:$Q$62,3,Month_7!$A$3:$A$62,"="&amp;$C$3)</f>
        <v>0</v>
      </c>
      <c r="J297" s="26">
        <f>COUNTIFS(Month_8!$Q$3:$Q$62,3,Month_8!$A$3:$A$62,"="&amp;$C$3)</f>
        <v>0</v>
      </c>
      <c r="K297" s="26">
        <f>COUNTIFS(Month_9!$Q$3:$Q$62,3,Month_9!$A$3:$A$62,"="&amp;$C$3)</f>
        <v>0</v>
      </c>
      <c r="L297" s="26">
        <f>COUNTIFS(Month_10!$Q$3:$Q$62,3,Month_10!$A$3:$A$62,"="&amp;$C$3)</f>
        <v>0</v>
      </c>
      <c r="M297" s="26">
        <f>COUNTIFS(Month_11!$Q$3:$Q$62,3,Month_11!$A$3:$A$62,"="&amp;$C$3)</f>
        <v>0</v>
      </c>
      <c r="N297" s="26">
        <f>COUNTIFS(Month_12!$Q$3:$Q$62,3,Month_12!$A$3:$A$62,"="&amp;$C$3)</f>
        <v>0</v>
      </c>
    </row>
    <row r="298" spans="1:14">
      <c r="A298" s="140"/>
      <c r="B298" s="141"/>
      <c r="C298" s="20" t="e">
        <f>C297/C292</f>
        <v>#N/A</v>
      </c>
      <c r="D298" s="20" t="e">
        <f t="shared" ref="D298:N298" si="66">D297/D292</f>
        <v>#N/A</v>
      </c>
      <c r="E298" s="20" t="e">
        <f t="shared" si="66"/>
        <v>#N/A</v>
      </c>
      <c r="F298" s="20" t="e">
        <f t="shared" si="66"/>
        <v>#N/A</v>
      </c>
      <c r="G298" s="20" t="e">
        <f t="shared" si="66"/>
        <v>#N/A</v>
      </c>
      <c r="H298" s="20" t="e">
        <f t="shared" si="66"/>
        <v>#N/A</v>
      </c>
      <c r="I298" s="20" t="e">
        <f t="shared" si="66"/>
        <v>#N/A</v>
      </c>
      <c r="J298" s="20" t="e">
        <f t="shared" si="66"/>
        <v>#N/A</v>
      </c>
      <c r="K298" s="20" t="e">
        <f t="shared" si="66"/>
        <v>#N/A</v>
      </c>
      <c r="L298" s="20" t="e">
        <f t="shared" si="66"/>
        <v>#N/A</v>
      </c>
      <c r="M298" s="20" t="e">
        <f t="shared" si="66"/>
        <v>#N/A</v>
      </c>
      <c r="N298" s="20" t="e">
        <f t="shared" si="66"/>
        <v>#N/A</v>
      </c>
    </row>
  </sheetData>
  <sheetProtection sheet="1" objects="1" scenarios="1"/>
  <mergeCells count="88">
    <mergeCell ref="A290:B291"/>
    <mergeCell ref="A292:B292"/>
    <mergeCell ref="A293:A298"/>
    <mergeCell ref="B293:B294"/>
    <mergeCell ref="B295:B296"/>
    <mergeCell ref="B297:B298"/>
    <mergeCell ref="A252:B253"/>
    <mergeCell ref="A254:B254"/>
    <mergeCell ref="A255:A268"/>
    <mergeCell ref="B255:B256"/>
    <mergeCell ref="B257:B258"/>
    <mergeCell ref="B259:B260"/>
    <mergeCell ref="B261:B262"/>
    <mergeCell ref="B263:B264"/>
    <mergeCell ref="B265:B266"/>
    <mergeCell ref="B267:B268"/>
    <mergeCell ref="A217:B218"/>
    <mergeCell ref="A219:B219"/>
    <mergeCell ref="A220:A229"/>
    <mergeCell ref="B220:B221"/>
    <mergeCell ref="B222:B223"/>
    <mergeCell ref="B224:B225"/>
    <mergeCell ref="B226:B227"/>
    <mergeCell ref="B228:B229"/>
    <mergeCell ref="A169:B170"/>
    <mergeCell ref="A171:B171"/>
    <mergeCell ref="A172:A195"/>
    <mergeCell ref="B172:B173"/>
    <mergeCell ref="B174:B175"/>
    <mergeCell ref="B176:B177"/>
    <mergeCell ref="B178:B179"/>
    <mergeCell ref="B180:B181"/>
    <mergeCell ref="B182:B183"/>
    <mergeCell ref="B184:B185"/>
    <mergeCell ref="B186:B187"/>
    <mergeCell ref="B188:B189"/>
    <mergeCell ref="B190:B191"/>
    <mergeCell ref="B192:B193"/>
    <mergeCell ref="B194:B195"/>
    <mergeCell ref="A128:B129"/>
    <mergeCell ref="A130:B130"/>
    <mergeCell ref="A131:A146"/>
    <mergeCell ref="B131:B132"/>
    <mergeCell ref="B133:B134"/>
    <mergeCell ref="B135:B136"/>
    <mergeCell ref="B137:B138"/>
    <mergeCell ref="B139:B140"/>
    <mergeCell ref="B141:B142"/>
    <mergeCell ref="B143:B144"/>
    <mergeCell ref="B145:B146"/>
    <mergeCell ref="A97:B98"/>
    <mergeCell ref="A99:B99"/>
    <mergeCell ref="A100:A105"/>
    <mergeCell ref="B100:B101"/>
    <mergeCell ref="B102:B103"/>
    <mergeCell ref="B104:B105"/>
    <mergeCell ref="A58:B59"/>
    <mergeCell ref="A60:B60"/>
    <mergeCell ref="A61:A74"/>
    <mergeCell ref="B61:B62"/>
    <mergeCell ref="B63:B64"/>
    <mergeCell ref="B65:B66"/>
    <mergeCell ref="B67:B68"/>
    <mergeCell ref="B69:B70"/>
    <mergeCell ref="B71:B72"/>
    <mergeCell ref="B73:B74"/>
    <mergeCell ref="A29:B30"/>
    <mergeCell ref="A32:A47"/>
    <mergeCell ref="B32:B33"/>
    <mergeCell ref="B34:B35"/>
    <mergeCell ref="B36:B37"/>
    <mergeCell ref="B38:B39"/>
    <mergeCell ref="B40:B41"/>
    <mergeCell ref="B42:B43"/>
    <mergeCell ref="B44:B45"/>
    <mergeCell ref="B46:B47"/>
    <mergeCell ref="A31:B31"/>
    <mergeCell ref="B12:B13"/>
    <mergeCell ref="B14:B15"/>
    <mergeCell ref="C3:N3"/>
    <mergeCell ref="A3:B3"/>
    <mergeCell ref="A7:A17"/>
    <mergeCell ref="B16:B17"/>
    <mergeCell ref="A1:N1"/>
    <mergeCell ref="A2:N2"/>
    <mergeCell ref="A5:B6"/>
    <mergeCell ref="B8:B9"/>
    <mergeCell ref="B10:B11"/>
  </mergeCells>
  <conditionalFormatting sqref="C7:N7">
    <cfRule type="cellIs" dxfId="35" priority="41" operator="equal">
      <formula>0</formula>
    </cfRule>
  </conditionalFormatting>
  <conditionalFormatting sqref="C7:N17">
    <cfRule type="containsErrors" dxfId="34" priority="42">
      <formula>ISERROR(C7)</formula>
    </cfRule>
  </conditionalFormatting>
  <conditionalFormatting sqref="C31:N31">
    <cfRule type="cellIs" dxfId="33" priority="36" operator="equal">
      <formula>0</formula>
    </cfRule>
  </conditionalFormatting>
  <conditionalFormatting sqref="C31:N47">
    <cfRule type="containsErrors" dxfId="32" priority="37">
      <formula>ISERROR(C31)</formula>
    </cfRule>
  </conditionalFormatting>
  <conditionalFormatting sqref="C60:N60">
    <cfRule type="cellIs" dxfId="31" priority="31" operator="equal">
      <formula>0</formula>
    </cfRule>
  </conditionalFormatting>
  <conditionalFormatting sqref="C60:N74">
    <cfRule type="containsErrors" dxfId="30" priority="32">
      <formula>ISERROR(C60)</formula>
    </cfRule>
  </conditionalFormatting>
  <conditionalFormatting sqref="C99:N99">
    <cfRule type="cellIs" dxfId="29" priority="11" operator="equal">
      <formula>0</formula>
    </cfRule>
  </conditionalFormatting>
  <conditionalFormatting sqref="C99:N105">
    <cfRule type="containsErrors" dxfId="28" priority="12">
      <formula>ISERROR(C99)</formula>
    </cfRule>
  </conditionalFormatting>
  <conditionalFormatting sqref="C130:N130">
    <cfRule type="cellIs" dxfId="27" priority="9" operator="equal">
      <formula>0</formula>
    </cfRule>
  </conditionalFormatting>
  <conditionalFormatting sqref="C130:N146">
    <cfRule type="containsErrors" dxfId="26" priority="10">
      <formula>ISERROR(C130)</formula>
    </cfRule>
  </conditionalFormatting>
  <conditionalFormatting sqref="C171:N171">
    <cfRule type="cellIs" dxfId="25" priority="7" operator="equal">
      <formula>0</formula>
    </cfRule>
  </conditionalFormatting>
  <conditionalFormatting sqref="C171:N195">
    <cfRule type="containsErrors" dxfId="24" priority="8">
      <formula>ISERROR(C171)</formula>
    </cfRule>
  </conditionalFormatting>
  <conditionalFormatting sqref="C219:N219">
    <cfRule type="cellIs" dxfId="23" priority="5" operator="equal">
      <formula>0</formula>
    </cfRule>
  </conditionalFormatting>
  <conditionalFormatting sqref="C219:N229">
    <cfRule type="containsErrors" dxfId="22" priority="6">
      <formula>ISERROR(C219)</formula>
    </cfRule>
  </conditionalFormatting>
  <conditionalFormatting sqref="C254:N254">
    <cfRule type="cellIs" dxfId="21" priority="3" operator="equal">
      <formula>0</formula>
    </cfRule>
  </conditionalFormatting>
  <conditionalFormatting sqref="C254:N268">
    <cfRule type="containsErrors" dxfId="20" priority="4">
      <formula>ISERROR(C254)</formula>
    </cfRule>
  </conditionalFormatting>
  <conditionalFormatting sqref="C292:N292">
    <cfRule type="cellIs" dxfId="19" priority="1" operator="equal">
      <formula>0</formula>
    </cfRule>
  </conditionalFormatting>
  <conditionalFormatting sqref="C292:N298">
    <cfRule type="containsErrors" dxfId="18" priority="2">
      <formula>ISERROR(C292)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739C329-5979-4EA8-B922-B660059827B4}">
          <x14:formula1>
            <xm:f>Sheet1!K1:K800</xm:f>
          </x14:formula1>
          <xm:sqref>C3:N3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A442-9088-43FE-A39C-EF8D5E3D0ED0}">
  <sheetPr codeName="Sheet9">
    <tabColor rgb="FFCEE5B4"/>
  </sheetPr>
  <dimension ref="A1:V298"/>
  <sheetViews>
    <sheetView showGridLines="0" zoomScaleNormal="100" workbookViewId="0">
      <selection sqref="A1:N1"/>
    </sheetView>
  </sheetViews>
  <sheetFormatPr defaultColWidth="9.140625" defaultRowHeight="15"/>
  <cols>
    <col min="1" max="1" width="12.28515625" style="22" customWidth="1"/>
    <col min="2" max="2" width="31.85546875" style="22" customWidth="1"/>
    <col min="3" max="17" width="13.7109375" style="22" customWidth="1"/>
    <col min="18" max="20" width="9.140625" style="22"/>
    <col min="21" max="21" width="19.85546875" style="22" customWidth="1"/>
    <col min="22" max="16384" width="9.140625" style="22"/>
  </cols>
  <sheetData>
    <row r="1" spans="1:22" ht="52.5" customHeight="1">
      <c r="A1" s="105" t="str">
        <f>"Summary Data for "&amp;Instructions!C4&amp;": By Unit"</f>
        <v>Summary Data for : By Unit</v>
      </c>
      <c r="B1" s="105"/>
      <c r="C1" s="105"/>
      <c r="D1" s="105"/>
      <c r="E1" s="105"/>
      <c r="F1" s="105"/>
      <c r="G1" s="105"/>
      <c r="H1" s="105"/>
      <c r="I1" s="105"/>
      <c r="J1" s="105"/>
      <c r="K1" s="105"/>
      <c r="L1" s="105"/>
      <c r="M1" s="105"/>
      <c r="N1" s="105"/>
    </row>
    <row r="2" spans="1:22" ht="42" customHeight="1" thickBot="1">
      <c r="A2" s="142" t="s">
        <v>120</v>
      </c>
      <c r="B2" s="142"/>
      <c r="C2" s="142"/>
      <c r="D2" s="142"/>
      <c r="E2" s="142"/>
      <c r="F2" s="142"/>
      <c r="G2" s="142"/>
      <c r="H2" s="142"/>
      <c r="I2" s="142"/>
      <c r="J2" s="142"/>
      <c r="K2" s="142"/>
      <c r="L2" s="142"/>
      <c r="M2" s="142"/>
      <c r="N2" s="142"/>
    </row>
    <row r="3" spans="1:22" ht="75.75" customHeight="1" thickBot="1">
      <c r="A3" s="148" t="s">
        <v>121</v>
      </c>
      <c r="B3" s="148"/>
      <c r="C3" s="145"/>
      <c r="D3" s="146"/>
      <c r="E3" s="146"/>
      <c r="F3" s="146"/>
      <c r="G3" s="146"/>
      <c r="H3" s="146"/>
      <c r="I3" s="146"/>
      <c r="J3" s="146"/>
      <c r="K3" s="146"/>
      <c r="L3" s="146"/>
      <c r="M3" s="146"/>
      <c r="N3" s="147"/>
    </row>
    <row r="4" spans="1:22" ht="31.5" customHeight="1">
      <c r="A4"/>
      <c r="B4"/>
      <c r="C4"/>
      <c r="D4"/>
      <c r="E4"/>
      <c r="F4"/>
      <c r="G4"/>
      <c r="H4"/>
      <c r="I4"/>
      <c r="J4"/>
      <c r="K4"/>
      <c r="L4"/>
      <c r="M4"/>
      <c r="N4"/>
    </row>
    <row r="5" spans="1:22" ht="30" customHeight="1">
      <c r="A5" s="107" t="s">
        <v>26</v>
      </c>
      <c r="B5" s="107"/>
      <c r="C5" s="11" t="s">
        <v>27</v>
      </c>
      <c r="D5" s="11" t="s">
        <v>28</v>
      </c>
      <c r="E5" s="11" t="s">
        <v>29</v>
      </c>
      <c r="F5" s="11" t="s">
        <v>30</v>
      </c>
      <c r="G5" s="11" t="s">
        <v>31</v>
      </c>
      <c r="H5" s="11" t="s">
        <v>32</v>
      </c>
      <c r="I5" s="11" t="s">
        <v>33</v>
      </c>
      <c r="J5" s="11" t="s">
        <v>34</v>
      </c>
      <c r="K5" s="11" t="s">
        <v>35</v>
      </c>
      <c r="L5" s="11" t="s">
        <v>36</v>
      </c>
      <c r="M5" s="11" t="s">
        <v>37</v>
      </c>
      <c r="N5" s="11" t="s">
        <v>38</v>
      </c>
      <c r="P5" s="12"/>
      <c r="Q5" s="23"/>
      <c r="R5" s="23"/>
      <c r="S5" s="23"/>
      <c r="T5" s="23"/>
      <c r="U5" s="23"/>
      <c r="V5" s="23"/>
    </row>
    <row r="6" spans="1:22" ht="30" customHeight="1">
      <c r="A6" s="107"/>
      <c r="B6" s="107"/>
      <c r="C6" s="13" t="str">
        <f>IF(Instructions!C5="",C5,Instructions!C5)</f>
        <v>Month_1</v>
      </c>
      <c r="D6" s="13" t="str">
        <f t="shared" ref="D6:N6" si="0">IF(C6=C5,D5,IF(MONTH(C6)=12,DATE(YEAR(C6)+1,1,1),DATE(YEAR(C6),MONTH(C6)+1,1)))</f>
        <v>Month_2</v>
      </c>
      <c r="E6" s="13" t="str">
        <f t="shared" si="0"/>
        <v>Month_3</v>
      </c>
      <c r="F6" s="13" t="str">
        <f t="shared" si="0"/>
        <v>Month_4</v>
      </c>
      <c r="G6" s="13" t="str">
        <f t="shared" si="0"/>
        <v>Month_5</v>
      </c>
      <c r="H6" s="13" t="str">
        <f t="shared" si="0"/>
        <v>Month_6</v>
      </c>
      <c r="I6" s="13" t="str">
        <f t="shared" si="0"/>
        <v>Month_7</v>
      </c>
      <c r="J6" s="13" t="str">
        <f t="shared" si="0"/>
        <v>Month_8</v>
      </c>
      <c r="K6" s="13" t="str">
        <f t="shared" si="0"/>
        <v>Month_9</v>
      </c>
      <c r="L6" s="13" t="str">
        <f t="shared" si="0"/>
        <v>Month_10</v>
      </c>
      <c r="M6" s="13" t="str">
        <f t="shared" si="0"/>
        <v>Month_11</v>
      </c>
      <c r="N6" s="13" t="str">
        <f t="shared" si="0"/>
        <v>Month_12</v>
      </c>
      <c r="P6" s="14"/>
      <c r="Q6" s="14"/>
      <c r="R6" s="14"/>
      <c r="S6" s="14"/>
      <c r="T6" s="14"/>
      <c r="U6" s="14"/>
      <c r="V6" s="14"/>
    </row>
    <row r="7" spans="1:22">
      <c r="A7" s="110" t="str">
        <f>"General Information: "&amp;$C$3</f>
        <v xml:space="preserve">General Information: </v>
      </c>
      <c r="B7" s="78" t="s">
        <v>40</v>
      </c>
      <c r="C7" s="21" t="e">
        <f>IF($C$3="",NA(),COUNTIF(Month_1!$B$3:$B$62,"="&amp;$C$3))</f>
        <v>#N/A</v>
      </c>
      <c r="D7" s="21" t="e">
        <f>IF($C$3="",NA(),COUNTIF(Month_2!$B$3:$B$62,"="&amp;$C$3))</f>
        <v>#N/A</v>
      </c>
      <c r="E7" s="21" t="e">
        <f>IF($C$3="",NA(),COUNTIF(Month_3!$B$3:$B$62,"="&amp;$C$3))</f>
        <v>#N/A</v>
      </c>
      <c r="F7" s="21" t="e">
        <f>IF($C$3="",NA(),COUNTIF(Month_4!$B$3:$B$62,"="&amp;$C$3))</f>
        <v>#N/A</v>
      </c>
      <c r="G7" s="21" t="e">
        <f>IF($C$3="",NA(),COUNTIF(Month_5!$B$3:$B$62,"="&amp;$C$3))</f>
        <v>#N/A</v>
      </c>
      <c r="H7" s="21" t="e">
        <f>IF($C$3="",NA(),COUNTIF(Month_6!$B$3:$B$62,"="&amp;$C$3))</f>
        <v>#N/A</v>
      </c>
      <c r="I7" s="21" t="e">
        <f>IF($C$3="",NA(),COUNTIF(Month_7!$B$3:$B$62,"="&amp;$C$3))</f>
        <v>#N/A</v>
      </c>
      <c r="J7" s="21" t="e">
        <f>IF($C$3="",NA(),COUNTIF(Month_8!$B$3:$B$62,"="&amp;$C$3))</f>
        <v>#N/A</v>
      </c>
      <c r="K7" s="21" t="e">
        <f>IF($C$3="",NA(),COUNTIF(Month_9!$B$3:$B$62,"="&amp;$C$3))</f>
        <v>#N/A</v>
      </c>
      <c r="L7" s="21" t="e">
        <f>IF($C$3="",NA(),COUNTIF(Month_10!$B$3:$B$62,"="&amp;$C$3))</f>
        <v>#N/A</v>
      </c>
      <c r="M7" s="21" t="e">
        <f>IF($C$3="",NA(),COUNTIF(Month_11!$B$3:$B$62,"="&amp;$C$3))</f>
        <v>#N/A</v>
      </c>
      <c r="N7" s="21" t="e">
        <f>IF($C$3="",NA(),COUNTIF(Month_12!$B$3:$B$62,"="&amp;$C$3))</f>
        <v>#N/A</v>
      </c>
      <c r="O7" s="24"/>
      <c r="P7" s="12"/>
      <c r="Q7" s="12"/>
      <c r="R7" s="12"/>
      <c r="S7" s="12"/>
      <c r="T7" s="12"/>
      <c r="U7" s="12"/>
      <c r="V7" s="12"/>
    </row>
    <row r="8" spans="1:22">
      <c r="A8" s="111"/>
      <c r="B8" s="143" t="s">
        <v>41</v>
      </c>
      <c r="C8" s="2">
        <f>COUNTIFS(Month_1!$F$3:$F$62,"X",Month_1!$B$3:$B$62,"="&amp;$C$3)</f>
        <v>0</v>
      </c>
      <c r="D8" s="2">
        <f>COUNTIFS(Month_2!$F$3:$F$62,"X",Month_2!$B$3:$B$62,"="&amp;$C$3)</f>
        <v>0</v>
      </c>
      <c r="E8" s="2">
        <f>COUNTIFS(Month_3!$F$3:$F$62,"X",Month_3!$B$3:$B$62,"="&amp;$C$3)</f>
        <v>0</v>
      </c>
      <c r="F8" s="2">
        <f>COUNTIFS(Month_4!$F$3:$F$62,"X",Month_4!$B$3:$B$62,"="&amp;$C$3)</f>
        <v>0</v>
      </c>
      <c r="G8" s="2">
        <f>COUNTIFS(Month_5!$F$3:$F$62,"X",Month_5!$B$3:$B$62,"="&amp;$C$3)</f>
        <v>0</v>
      </c>
      <c r="H8" s="2">
        <f>COUNTIFS(Month_6!$F$3:$F$62,"X",Month_6!$B$3:$B$62,"="&amp;$C$3)</f>
        <v>0</v>
      </c>
      <c r="I8" s="2">
        <f>COUNTIFS(Month_7!$F$3:$F$62,"X",Month_7!$B$3:$B$62,"="&amp;$C$3)</f>
        <v>0</v>
      </c>
      <c r="J8" s="2">
        <f>COUNTIFS(Month_8!$F$3:$F$62,"X",Month_8!$B$3:$B$62,"="&amp;$C$3)</f>
        <v>0</v>
      </c>
      <c r="K8" s="2">
        <f>COUNTIFS(Month_9!$F$3:$F$62,"X",Month_9!$B$3:$B$62,"="&amp;$C$3)</f>
        <v>0</v>
      </c>
      <c r="L8" s="2">
        <f>COUNTIFS(Month_10!$F$3:$F$62,"X",Month_10!$B$3:$B$62,"="&amp;$C$3)</f>
        <v>0</v>
      </c>
      <c r="M8" s="2">
        <f>COUNTIFS(Month_11!$F$3:$F$62,"X",Month_11!$B$3:$B$62,"="&amp;$C$3)</f>
        <v>0</v>
      </c>
      <c r="N8" s="2">
        <f>COUNTIFS(Month_12!$F$3:$F$62,"X",Month_12!$B$3:$B$62,"="&amp;$C$3)</f>
        <v>0</v>
      </c>
      <c r="O8" s="24"/>
      <c r="P8" s="12"/>
      <c r="Q8" s="12"/>
      <c r="R8" s="12"/>
      <c r="S8" s="12"/>
      <c r="T8" s="12"/>
      <c r="U8" s="12"/>
      <c r="V8" s="12"/>
    </row>
    <row r="9" spans="1:22">
      <c r="A9" s="111"/>
      <c r="B9" s="144"/>
      <c r="C9" s="19" t="e">
        <f>C8/C7</f>
        <v>#N/A</v>
      </c>
      <c r="D9" s="19" t="e">
        <f t="shared" ref="D9:N9" si="1">D8/D7</f>
        <v>#N/A</v>
      </c>
      <c r="E9" s="19" t="e">
        <f t="shared" si="1"/>
        <v>#N/A</v>
      </c>
      <c r="F9" s="19" t="e">
        <f t="shared" si="1"/>
        <v>#N/A</v>
      </c>
      <c r="G9" s="19" t="e">
        <f>G8/G7</f>
        <v>#N/A</v>
      </c>
      <c r="H9" s="19" t="e">
        <f t="shared" si="1"/>
        <v>#N/A</v>
      </c>
      <c r="I9" s="19" t="e">
        <f t="shared" si="1"/>
        <v>#N/A</v>
      </c>
      <c r="J9" s="19" t="e">
        <f t="shared" si="1"/>
        <v>#N/A</v>
      </c>
      <c r="K9" s="19" t="e">
        <f t="shared" si="1"/>
        <v>#N/A</v>
      </c>
      <c r="L9" s="19" t="e">
        <f t="shared" si="1"/>
        <v>#N/A</v>
      </c>
      <c r="M9" s="19" t="e">
        <f t="shared" si="1"/>
        <v>#N/A</v>
      </c>
      <c r="N9" s="19" t="e">
        <f t="shared" si="1"/>
        <v>#N/A</v>
      </c>
      <c r="O9" s="24"/>
      <c r="P9" s="12"/>
      <c r="Q9" s="12"/>
      <c r="R9" s="12"/>
      <c r="S9" s="12"/>
      <c r="T9" s="12"/>
      <c r="U9" s="12"/>
      <c r="V9" s="12"/>
    </row>
    <row r="10" spans="1:22">
      <c r="A10" s="111"/>
      <c r="B10" s="143" t="s">
        <v>42</v>
      </c>
      <c r="C10" s="2">
        <f>COUNTIFS(Month_1!$O$3:$O$62,"X",Month_1!$B$3:$B$62,"="&amp;$C$3)</f>
        <v>0</v>
      </c>
      <c r="D10" s="2">
        <f>COUNTIFS(Month_2!$O$3:$O$62,"X",Month_2!$B$3:$B$62,"="&amp;$C$3)</f>
        <v>0</v>
      </c>
      <c r="E10" s="2">
        <f>COUNTIFS(Month_3!$O$3:$O$62,"X",Month_3!$B$3:$B$62,"="&amp;$C$3)</f>
        <v>0</v>
      </c>
      <c r="F10" s="2">
        <f>COUNTIFS(Month_4!$O$3:$O$62,"X",Month_4!$B$3:$B$62,"="&amp;$C$3)</f>
        <v>0</v>
      </c>
      <c r="G10" s="2">
        <f>COUNTIFS(Month_5!$O$3:$O$62,"X",Month_5!$B$3:$B$62,"="&amp;$C$3)</f>
        <v>0</v>
      </c>
      <c r="H10" s="2">
        <f>COUNTIFS(Month_6!$O$3:$O$62,"X",Month_6!$B$3:$B$62,"="&amp;$C$3)</f>
        <v>0</v>
      </c>
      <c r="I10" s="2">
        <f>COUNTIFS(Month_7!$O$3:$O$62,"X",Month_7!$B$3:$B$62,"="&amp;$C$3)</f>
        <v>0</v>
      </c>
      <c r="J10" s="2">
        <f>COUNTIFS(Month_8!$O$3:$O$62,"X",Month_8!$B$3:$B$62,"="&amp;$C$3)</f>
        <v>0</v>
      </c>
      <c r="K10" s="2">
        <f>COUNTIFS(Month_9!$O$3:$O$62,"X",Month_9!$B$3:$B$62,"="&amp;$C$3)</f>
        <v>0</v>
      </c>
      <c r="L10" s="2">
        <f>COUNTIFS(Month_10!$O$3:$O$62,"X",Month_10!$B$3:$B$62,"="&amp;$C$3)</f>
        <v>0</v>
      </c>
      <c r="M10" s="2">
        <f>COUNTIFS(Month_11!$O$3:$O$62,"X",Month_11!$B$3:$B$62,"="&amp;$C$3)</f>
        <v>0</v>
      </c>
      <c r="N10" s="2">
        <f>COUNTIFS(Month_12!$O$3:$O$62,"X",Month_12!$B$3:$B$62,"="&amp;$C$3)</f>
        <v>0</v>
      </c>
      <c r="O10" s="24"/>
      <c r="P10" s="12"/>
      <c r="Q10" s="12"/>
      <c r="R10" s="12"/>
      <c r="S10" s="12"/>
      <c r="T10" s="12"/>
      <c r="U10" s="12"/>
      <c r="V10" s="12"/>
    </row>
    <row r="11" spans="1:22">
      <c r="A11" s="111"/>
      <c r="B11" s="144"/>
      <c r="C11" s="20" t="e">
        <f>C10/C7</f>
        <v>#N/A</v>
      </c>
      <c r="D11" s="20" t="e">
        <f t="shared" ref="D11:N11" si="2">D10/D7</f>
        <v>#N/A</v>
      </c>
      <c r="E11" s="20" t="e">
        <f t="shared" si="2"/>
        <v>#N/A</v>
      </c>
      <c r="F11" s="20" t="e">
        <f t="shared" si="2"/>
        <v>#N/A</v>
      </c>
      <c r="G11" s="20" t="e">
        <f t="shared" si="2"/>
        <v>#N/A</v>
      </c>
      <c r="H11" s="20" t="e">
        <f t="shared" si="2"/>
        <v>#N/A</v>
      </c>
      <c r="I11" s="20" t="e">
        <f t="shared" si="2"/>
        <v>#N/A</v>
      </c>
      <c r="J11" s="20" t="e">
        <f t="shared" si="2"/>
        <v>#N/A</v>
      </c>
      <c r="K11" s="20" t="e">
        <f t="shared" si="2"/>
        <v>#N/A</v>
      </c>
      <c r="L11" s="20" t="e">
        <f t="shared" si="2"/>
        <v>#N/A</v>
      </c>
      <c r="M11" s="20" t="e">
        <f t="shared" si="2"/>
        <v>#N/A</v>
      </c>
      <c r="N11" s="20" t="e">
        <f t="shared" si="2"/>
        <v>#N/A</v>
      </c>
      <c r="O11" s="24"/>
      <c r="P11" s="12"/>
      <c r="Q11" s="12"/>
      <c r="R11" s="12"/>
      <c r="S11" s="12"/>
      <c r="T11" s="12"/>
      <c r="U11" s="12"/>
      <c r="V11" s="12"/>
    </row>
    <row r="12" spans="1:22">
      <c r="A12" s="111"/>
      <c r="B12" s="143" t="s">
        <v>43</v>
      </c>
      <c r="C12" s="2">
        <f>COUNTIFS(Month_1!$M$3:$M$62,"X",Month_1!$B$3:$B$62,"="&amp;$C$3)</f>
        <v>0</v>
      </c>
      <c r="D12" s="2">
        <f>COUNTIFS(Month_2!$M$3:$M$62,"X",Month_2!$B$3:$B$62,"="&amp;$C$3)</f>
        <v>0</v>
      </c>
      <c r="E12" s="2">
        <f>COUNTIFS(Month_3!$M$3:$M$62,"X",Month_3!$B$3:$B$62,"="&amp;$C$3)</f>
        <v>0</v>
      </c>
      <c r="F12" s="2">
        <f>COUNTIFS(Month_4!$M$3:$M$62,"X",Month_4!$B$3:$B$62,"="&amp;$C$3)</f>
        <v>0</v>
      </c>
      <c r="G12" s="2">
        <f>COUNTIFS(Month_5!$M$3:$M$62,"X",Month_5!$B$3:$B$62,"="&amp;$C$3)</f>
        <v>0</v>
      </c>
      <c r="H12" s="2">
        <f>COUNTIFS(Month_6!$M$3:$M$62,"X",Month_6!$B$3:$B$62,"="&amp;$C$3)</f>
        <v>0</v>
      </c>
      <c r="I12" s="2">
        <f>COUNTIFS(Month_7!$M$3:$M$62,"X",Month_7!$B$3:$B$62,"="&amp;$C$3)</f>
        <v>0</v>
      </c>
      <c r="J12" s="2">
        <f>COUNTIFS(Month_8!$M$3:$M$62,"X",Month_8!$B$3:$B$62,"="&amp;$C$3)</f>
        <v>0</v>
      </c>
      <c r="K12" s="2">
        <f>COUNTIFS(Month_9!$M$3:$M$62,"X",Month_9!$B$3:$B$62,"="&amp;$C$3)</f>
        <v>0</v>
      </c>
      <c r="L12" s="2">
        <f>COUNTIFS(Month_10!$M$3:$M$62,"X",Month_10!$B$3:$B$62,"="&amp;$C$3)</f>
        <v>0</v>
      </c>
      <c r="M12" s="2">
        <f>COUNTIFS(Month_11!$M$3:$M$62,"X",Month_11!$B$3:$B$62,"="&amp;$C$3)</f>
        <v>0</v>
      </c>
      <c r="N12" s="2">
        <f>COUNTIFS(Month_12!$M$3:$M$62,"X",Month_12!$B$3:$B$62,"="&amp;$C$3)</f>
        <v>0</v>
      </c>
      <c r="O12" s="24"/>
      <c r="P12" s="12"/>
      <c r="Q12" s="12"/>
      <c r="R12" s="12"/>
      <c r="S12" s="12"/>
      <c r="T12" s="12"/>
      <c r="U12" s="12"/>
      <c r="V12" s="12"/>
    </row>
    <row r="13" spans="1:22">
      <c r="A13" s="111"/>
      <c r="B13" s="144"/>
      <c r="C13" s="20" t="e">
        <f>C12/C7</f>
        <v>#N/A</v>
      </c>
      <c r="D13" s="20" t="e">
        <f t="shared" ref="D13:N13" si="3">D12/D7</f>
        <v>#N/A</v>
      </c>
      <c r="E13" s="20" t="e">
        <f t="shared" si="3"/>
        <v>#N/A</v>
      </c>
      <c r="F13" s="20" t="e">
        <f t="shared" si="3"/>
        <v>#N/A</v>
      </c>
      <c r="G13" s="20" t="e">
        <f t="shared" si="3"/>
        <v>#N/A</v>
      </c>
      <c r="H13" s="20" t="e">
        <f t="shared" si="3"/>
        <v>#N/A</v>
      </c>
      <c r="I13" s="20" t="e">
        <f t="shared" si="3"/>
        <v>#N/A</v>
      </c>
      <c r="J13" s="20" t="e">
        <f t="shared" si="3"/>
        <v>#N/A</v>
      </c>
      <c r="K13" s="20" t="e">
        <f t="shared" si="3"/>
        <v>#N/A</v>
      </c>
      <c r="L13" s="20" t="e">
        <f t="shared" si="3"/>
        <v>#N/A</v>
      </c>
      <c r="M13" s="20" t="e">
        <f t="shared" si="3"/>
        <v>#N/A</v>
      </c>
      <c r="N13" s="20" t="e">
        <f t="shared" si="3"/>
        <v>#N/A</v>
      </c>
      <c r="O13" s="24"/>
      <c r="P13" s="12"/>
      <c r="Q13" s="12"/>
      <c r="R13" s="12"/>
      <c r="S13" s="12"/>
      <c r="T13" s="12"/>
      <c r="U13" s="12"/>
      <c r="V13" s="12"/>
    </row>
    <row r="14" spans="1:22">
      <c r="A14" s="111"/>
      <c r="B14" s="143" t="s">
        <v>44</v>
      </c>
      <c r="C14" s="2">
        <f>COUNTIFS(Month_1!$N$3:$N$62,"X",Month_1!$B$3:$B$62,"="&amp;$C$3)</f>
        <v>0</v>
      </c>
      <c r="D14" s="2">
        <f>COUNTIFS(Month_2!$N$3:$N$62,"X",Month_2!$B$3:$B$62,"="&amp;$C$3)</f>
        <v>0</v>
      </c>
      <c r="E14" s="2">
        <f>COUNTIFS(Month_3!$N$3:$N$62,"X",Month_3!$B$3:$B$62,"="&amp;$C$3)</f>
        <v>0</v>
      </c>
      <c r="F14" s="2">
        <f>COUNTIFS(Month_4!$N$3:$N$62,"X",Month_4!$B$3:$B$62,"="&amp;$C$3)</f>
        <v>0</v>
      </c>
      <c r="G14" s="2">
        <f>COUNTIFS(Month_5!$N$3:$N$62,"X",Month_5!$B$3:$B$62,"="&amp;$C$3)</f>
        <v>0</v>
      </c>
      <c r="H14" s="2">
        <f>COUNTIFS(Month_6!$N$3:$N$62,"X",Month_6!$B$3:$B$62,"="&amp;$C$3)</f>
        <v>0</v>
      </c>
      <c r="I14" s="2">
        <f>COUNTIFS(Month_7!$N$3:$N$62,"X",Month_7!$B$3:$B$62,"="&amp;$C$3)</f>
        <v>0</v>
      </c>
      <c r="J14" s="2">
        <f>COUNTIFS(Month_8!$N$3:$N$62,"X",Month_8!$B$3:$B$62,"="&amp;$C$3)</f>
        <v>0</v>
      </c>
      <c r="K14" s="2">
        <f>COUNTIFS(Month_9!$N$3:$N$62,"X",Month_9!$B$3:$B$62,"="&amp;$C$3)</f>
        <v>0</v>
      </c>
      <c r="L14" s="2">
        <f>COUNTIFS(Month_10!$N$3:$N$62,"X",Month_10!$B$3:$B$62,"="&amp;$C$3)</f>
        <v>0</v>
      </c>
      <c r="M14" s="2">
        <f>COUNTIFS(Month_11!$N$3:$N$62,"X",Month_11!$B$3:$B$62,"="&amp;$C$3)</f>
        <v>0</v>
      </c>
      <c r="N14" s="2">
        <f>COUNTIFS(Month_12!$N$3:$N$62,"X",Month_12!$B$3:$B$62,"="&amp;$C$3)</f>
        <v>0</v>
      </c>
      <c r="O14" s="24"/>
      <c r="P14" s="12"/>
      <c r="Q14" s="12"/>
      <c r="R14" s="12"/>
      <c r="S14" s="12"/>
      <c r="T14" s="12"/>
      <c r="U14" s="12"/>
      <c r="V14" s="12"/>
    </row>
    <row r="15" spans="1:22">
      <c r="A15" s="111"/>
      <c r="B15" s="144"/>
      <c r="C15" s="20" t="e">
        <f>C14/C7</f>
        <v>#N/A</v>
      </c>
      <c r="D15" s="20" t="e">
        <f t="shared" ref="D15:N15" si="4">D14/D7</f>
        <v>#N/A</v>
      </c>
      <c r="E15" s="20" t="e">
        <f t="shared" si="4"/>
        <v>#N/A</v>
      </c>
      <c r="F15" s="20" t="e">
        <f t="shared" si="4"/>
        <v>#N/A</v>
      </c>
      <c r="G15" s="20" t="e">
        <f t="shared" si="4"/>
        <v>#N/A</v>
      </c>
      <c r="H15" s="20" t="e">
        <f t="shared" si="4"/>
        <v>#N/A</v>
      </c>
      <c r="I15" s="20" t="e">
        <f t="shared" si="4"/>
        <v>#N/A</v>
      </c>
      <c r="J15" s="20" t="e">
        <f t="shared" si="4"/>
        <v>#N/A</v>
      </c>
      <c r="K15" s="20" t="e">
        <f t="shared" si="4"/>
        <v>#N/A</v>
      </c>
      <c r="L15" s="20" t="e">
        <f t="shared" si="4"/>
        <v>#N/A</v>
      </c>
      <c r="M15" s="20" t="e">
        <f t="shared" si="4"/>
        <v>#N/A</v>
      </c>
      <c r="N15" s="20" t="e">
        <f t="shared" si="4"/>
        <v>#N/A</v>
      </c>
      <c r="O15" s="24"/>
      <c r="P15" s="12"/>
      <c r="Q15" s="12"/>
      <c r="R15" s="12"/>
      <c r="S15" s="12"/>
      <c r="T15" s="12"/>
      <c r="U15" s="12"/>
      <c r="V15" s="12"/>
    </row>
    <row r="16" spans="1:22">
      <c r="A16" s="111"/>
      <c r="B16" s="100" t="s">
        <v>45</v>
      </c>
      <c r="C16" s="26">
        <f>COUNTIFS(Month_1!$AA$3:$AA$62,"X",Month_1!$B$3:$B$62,"="&amp;$C$3)</f>
        <v>0</v>
      </c>
      <c r="D16" s="26">
        <f>COUNTIFS(Month_2!$AA$3:$AA$62,"X",Month_1!$B$3:$B$62,"="&amp;$C$3)</f>
        <v>0</v>
      </c>
      <c r="E16" s="26">
        <f>COUNTIFS(Month_3!$AA$3:$AA$62,"X",Month_1!$B$3:$B$62,"="&amp;$C$3)</f>
        <v>0</v>
      </c>
      <c r="F16" s="26">
        <f>COUNTIFS(Month_4!$AA$3:$AA$62,"X",Month_1!$B$3:$B$62,"="&amp;$C$3)</f>
        <v>0</v>
      </c>
      <c r="G16" s="26">
        <f>COUNTIFS(Month_5!$AA$3:$AA$62,"X",Month_1!$B$3:$B$62,"="&amp;$C$3)</f>
        <v>0</v>
      </c>
      <c r="H16" s="26">
        <f>COUNTIFS(Month_6!$AA$3:$AA$62,"X",Month_1!$B$3:$B$62,"="&amp;$C$3)</f>
        <v>0</v>
      </c>
      <c r="I16" s="26">
        <f>COUNTIFS(Month_7!$AA$3:$AA$62,"X",Month_1!$B$3:$B$62,"="&amp;$C$3)</f>
        <v>0</v>
      </c>
      <c r="J16" s="26">
        <f>COUNTIFS(Month_8!$AA$3:$AA$62,"X",Month_1!$B$3:$B$62,"="&amp;$C$3)</f>
        <v>0</v>
      </c>
      <c r="K16" s="26">
        <f>COUNTIFS(Month_9!$AA$3:$AA$62,"X",Month_1!$B$3:$B$62,"="&amp;$C$3)</f>
        <v>0</v>
      </c>
      <c r="L16" s="26">
        <f>COUNTIFS(Month_10!$AA$3:$AA$62,"X",Month_1!$B$3:$B$62,"="&amp;$C$3)</f>
        <v>0</v>
      </c>
      <c r="M16" s="26">
        <f>COUNTIFS(Month_11!$AA$3:$AA$62,"X",Month_1!$B$3:$B$62,"="&amp;$C$3)</f>
        <v>0</v>
      </c>
      <c r="N16" s="26">
        <f>COUNTIFS(Month_12!$AA$3:$AA$62,"X",Month_1!$B$3:$B$62,"="&amp;$C$3)</f>
        <v>0</v>
      </c>
      <c r="O16" s="87"/>
      <c r="P16" s="12"/>
      <c r="Q16" s="12"/>
      <c r="R16" s="12"/>
      <c r="S16" s="12"/>
      <c r="T16" s="12"/>
      <c r="U16" s="12"/>
      <c r="V16" s="12"/>
    </row>
    <row r="17" spans="1:22">
      <c r="A17" s="112"/>
      <c r="B17" s="101"/>
      <c r="C17" s="20" t="e">
        <f>C16/C7</f>
        <v>#N/A</v>
      </c>
      <c r="D17" s="20" t="e">
        <f t="shared" ref="D17:N17" si="5">D16/D7</f>
        <v>#N/A</v>
      </c>
      <c r="E17" s="20" t="e">
        <f t="shared" si="5"/>
        <v>#N/A</v>
      </c>
      <c r="F17" s="20" t="e">
        <f t="shared" si="5"/>
        <v>#N/A</v>
      </c>
      <c r="G17" s="20" t="e">
        <f t="shared" si="5"/>
        <v>#N/A</v>
      </c>
      <c r="H17" s="20" t="e">
        <f t="shared" si="5"/>
        <v>#N/A</v>
      </c>
      <c r="I17" s="20" t="e">
        <f t="shared" si="5"/>
        <v>#N/A</v>
      </c>
      <c r="J17" s="20" t="e">
        <f t="shared" si="5"/>
        <v>#N/A</v>
      </c>
      <c r="K17" s="20" t="e">
        <f t="shared" si="5"/>
        <v>#N/A</v>
      </c>
      <c r="L17" s="20" t="e">
        <f t="shared" si="5"/>
        <v>#N/A</v>
      </c>
      <c r="M17" s="20" t="e">
        <f t="shared" si="5"/>
        <v>#N/A</v>
      </c>
      <c r="N17" s="20" t="e">
        <f t="shared" si="5"/>
        <v>#N/A</v>
      </c>
      <c r="O17" s="87"/>
      <c r="P17" s="12"/>
      <c r="Q17" s="12"/>
      <c r="R17" s="12"/>
      <c r="S17" s="12"/>
      <c r="T17" s="12"/>
      <c r="U17" s="12"/>
      <c r="V17" s="12"/>
    </row>
    <row r="18" spans="1:22" s="16" customFormat="1" ht="30" customHeight="1">
      <c r="B18" s="17"/>
      <c r="C18" s="18"/>
      <c r="D18" s="18"/>
      <c r="E18" s="18"/>
      <c r="F18" s="18"/>
      <c r="G18" s="18"/>
      <c r="H18" s="18"/>
      <c r="I18" s="18"/>
      <c r="J18" s="18"/>
      <c r="K18" s="18"/>
      <c r="L18" s="18"/>
      <c r="M18" s="18"/>
      <c r="N18" s="18"/>
    </row>
    <row r="19" spans="1:22" ht="30" customHeight="1">
      <c r="A19" s="16"/>
      <c r="B19" s="16"/>
      <c r="C19" s="16"/>
      <c r="D19" s="16"/>
      <c r="E19" s="16"/>
      <c r="F19" s="16"/>
      <c r="G19" s="16"/>
      <c r="H19" s="16"/>
      <c r="I19" s="16"/>
      <c r="J19" s="16"/>
      <c r="K19" s="16"/>
      <c r="L19" s="16"/>
      <c r="M19" s="16"/>
      <c r="N19" s="16"/>
      <c r="O19" s="16"/>
      <c r="P19" s="16"/>
      <c r="Q19" s="16"/>
      <c r="R19" s="16"/>
      <c r="S19" s="16"/>
      <c r="T19" s="16"/>
      <c r="U19" s="16"/>
      <c r="V19" s="16"/>
    </row>
    <row r="20" spans="1:22" ht="30" customHeight="1"/>
    <row r="21" spans="1:22" ht="30" customHeight="1"/>
    <row r="22" spans="1:22" ht="30" customHeight="1"/>
    <row r="23" spans="1:22" ht="30" customHeight="1"/>
    <row r="24" spans="1:22" ht="30" customHeight="1"/>
    <row r="25" spans="1:22" ht="30" customHeight="1"/>
    <row r="26" spans="1:22" ht="30" customHeight="1"/>
    <row r="27" spans="1:22" ht="30" customHeight="1"/>
    <row r="28" spans="1:22" ht="30" customHeight="1"/>
    <row r="29" spans="1:22" ht="30" customHeight="1">
      <c r="A29" s="107" t="s">
        <v>26</v>
      </c>
      <c r="B29" s="107"/>
      <c r="C29" s="11" t="s">
        <v>27</v>
      </c>
      <c r="D29" s="11" t="s">
        <v>28</v>
      </c>
      <c r="E29" s="11" t="s">
        <v>29</v>
      </c>
      <c r="F29" s="11" t="s">
        <v>30</v>
      </c>
      <c r="G29" s="11" t="s">
        <v>31</v>
      </c>
      <c r="H29" s="11" t="s">
        <v>32</v>
      </c>
      <c r="I29" s="11" t="s">
        <v>33</v>
      </c>
      <c r="J29" s="11" t="s">
        <v>34</v>
      </c>
      <c r="K29" s="11" t="s">
        <v>35</v>
      </c>
      <c r="L29" s="11" t="s">
        <v>36</v>
      </c>
      <c r="M29" s="11" t="s">
        <v>37</v>
      </c>
      <c r="N29" s="11" t="s">
        <v>38</v>
      </c>
    </row>
    <row r="30" spans="1:22" ht="30" customHeight="1">
      <c r="A30" s="107"/>
      <c r="B30" s="107"/>
      <c r="C30" s="13" t="str">
        <f>IF(Instructions!C5="",C5,Instructions!C5)</f>
        <v>Month_1</v>
      </c>
      <c r="D30" s="13" t="str">
        <f t="shared" ref="D30:N30" si="6">IF(C30=C29,D29,IF(MONTH(C30)=12,DATE(YEAR(C30)+1,1,1),DATE(YEAR(C30),MONTH(C30)+1,1)))</f>
        <v>Month_2</v>
      </c>
      <c r="E30" s="13" t="str">
        <f t="shared" si="6"/>
        <v>Month_3</v>
      </c>
      <c r="F30" s="13" t="str">
        <f t="shared" si="6"/>
        <v>Month_4</v>
      </c>
      <c r="G30" s="13" t="str">
        <f t="shared" si="6"/>
        <v>Month_5</v>
      </c>
      <c r="H30" s="13" t="str">
        <f t="shared" si="6"/>
        <v>Month_6</v>
      </c>
      <c r="I30" s="13" t="str">
        <f t="shared" si="6"/>
        <v>Month_7</v>
      </c>
      <c r="J30" s="13" t="str">
        <f t="shared" si="6"/>
        <v>Month_8</v>
      </c>
      <c r="K30" s="13" t="str">
        <f t="shared" si="6"/>
        <v>Month_9</v>
      </c>
      <c r="L30" s="13" t="str">
        <f t="shared" si="6"/>
        <v>Month_10</v>
      </c>
      <c r="M30" s="13" t="str">
        <f t="shared" si="6"/>
        <v>Month_11</v>
      </c>
      <c r="N30" s="13" t="str">
        <f t="shared" si="6"/>
        <v>Month_12</v>
      </c>
    </row>
    <row r="31" spans="1:22">
      <c r="A31" s="113" t="s">
        <v>40</v>
      </c>
      <c r="B31" s="114"/>
      <c r="C31" s="21" t="e">
        <f>IF($C$3="",NA(),COUNTIF(Month_1!$B$3:$B$62,"="&amp;$C$3))</f>
        <v>#N/A</v>
      </c>
      <c r="D31" s="21" t="e">
        <f>IF($C$3="",NA(),COUNTIF(Month_2!$B$3:$B$62,"="&amp;$C$3))</f>
        <v>#N/A</v>
      </c>
      <c r="E31" s="21" t="e">
        <f>IF($C$3="",NA(),COUNTIF(Month_3!$B$3:$B$62,"="&amp;$C$3))</f>
        <v>#N/A</v>
      </c>
      <c r="F31" s="21" t="e">
        <f>IF($C$3="",NA(),COUNTIF(Month_4!$B$3:$B$62,"="&amp;$C$3))</f>
        <v>#N/A</v>
      </c>
      <c r="G31" s="21" t="e">
        <f>IF($C$3="",NA(),COUNTIF(Month_5!$B$3:$B$62,"="&amp;$C$3))</f>
        <v>#N/A</v>
      </c>
      <c r="H31" s="21" t="e">
        <f>IF($C$3="",NA(),COUNTIF(Month_6!$B$3:$B$62,"="&amp;$C$3))</f>
        <v>#N/A</v>
      </c>
      <c r="I31" s="21" t="e">
        <f>IF($C$3="",NA(),COUNTIF(Month_7!$B$3:$B$62,"="&amp;$C$3))</f>
        <v>#N/A</v>
      </c>
      <c r="J31" s="21" t="e">
        <f>IF($C$3="",NA(),COUNTIF(Month_8!$B$3:$B$62,"="&amp;$C$3))</f>
        <v>#N/A</v>
      </c>
      <c r="K31" s="21" t="e">
        <f>IF($C$3="",NA(),COUNTIF(Month_9!$B$3:$B$62,"="&amp;$C$3))</f>
        <v>#N/A</v>
      </c>
      <c r="L31" s="21" t="e">
        <f>IF($C$3="",NA(),COUNTIF(Month_10!$B$3:$B$62,"="&amp;$C$3))</f>
        <v>#N/A</v>
      </c>
      <c r="M31" s="21" t="e">
        <f>IF($C$3="",NA(),COUNTIF(Month_11!$B$3:$B$62,"="&amp;$C$3))</f>
        <v>#N/A</v>
      </c>
      <c r="N31" s="21" t="e">
        <f>IF($C$3="",NA(),COUNTIF(Month_12!$B$3:$B$62,"="&amp;$C$3))</f>
        <v>#N/A</v>
      </c>
      <c r="P31" s="12"/>
      <c r="Q31" s="12"/>
      <c r="R31" s="12"/>
      <c r="S31" s="12"/>
      <c r="T31" s="12"/>
    </row>
    <row r="32" spans="1:22">
      <c r="A32" s="110" t="str">
        <f>"Post-Fall Evaluation Components: "&amp;$C$3</f>
        <v xml:space="preserve">Post-Fall Evaluation Components: </v>
      </c>
      <c r="B32" s="115" t="s">
        <v>47</v>
      </c>
      <c r="C32" s="3">
        <f>COUNTIFS(Month_1!$S$3:$S$62,"X",Month_1!$B$3:$B$62,"="&amp;$C$3)</f>
        <v>0</v>
      </c>
      <c r="D32" s="3">
        <f>COUNTIFS(Month_2!$S$3:$S$62,"X",Month_2!$B$3:$B$62,"="&amp;$C$3)</f>
        <v>0</v>
      </c>
      <c r="E32" s="3">
        <f>COUNTIFS(Month_3!$S$3:$S$62,"X",Month_3!$B$3:$B$62,"="&amp;$C$3)</f>
        <v>0</v>
      </c>
      <c r="F32" s="3">
        <f>COUNTIFS(Month_4!$S$3:$S$62,"X",Month_4!$B$3:$B$62,"="&amp;$C$3)</f>
        <v>0</v>
      </c>
      <c r="G32" s="3">
        <f>COUNTIFS(Month_5!$S$3:$S$62,"X",Month_5!$B$3:$B$62,"="&amp;$C$3)</f>
        <v>0</v>
      </c>
      <c r="H32" s="3">
        <f>COUNTIFS(Month_6!$S$3:$S$62,"X",Month_6!$B$3:$B$62,"="&amp;$C$3)</f>
        <v>0</v>
      </c>
      <c r="I32" s="3">
        <f>COUNTIFS(Month_7!$S$3:$S$62,"X",Month_7!$B$3:$B$62,"="&amp;$C$3)</f>
        <v>0</v>
      </c>
      <c r="J32" s="3">
        <f>COUNTIFS(Month_8!$S$3:$S$62,"X",Month_8!$B$3:$B$62,"="&amp;$C$3)</f>
        <v>0</v>
      </c>
      <c r="K32" s="3">
        <f>COUNTIFS(Month_9!$S$3:$S$62,"X",Month_9!$B$3:$B$62,"="&amp;$C$3)</f>
        <v>0</v>
      </c>
      <c r="L32" s="3">
        <f>COUNTIFS(Month_10!$S$3:$S$62,"X",Month_10!$B$3:$B$62,"="&amp;$C$3)</f>
        <v>0</v>
      </c>
      <c r="M32" s="3">
        <f>COUNTIFS(Month_11!$S$3:$S$62,"X",Month_11!$B$3:$B$62,"="&amp;$C$3)</f>
        <v>0</v>
      </c>
      <c r="N32" s="3">
        <f>COUNTIFS(Month_12!$S$3:$S$62,"X",Month_12!$B$3:$B$62,"="&amp;$C$3)</f>
        <v>0</v>
      </c>
      <c r="P32" s="12"/>
      <c r="Q32" s="12"/>
      <c r="R32" s="12"/>
      <c r="S32" s="12"/>
      <c r="T32" s="12"/>
    </row>
    <row r="33" spans="1:15">
      <c r="A33" s="111"/>
      <c r="B33" s="116"/>
      <c r="C33" s="20" t="e">
        <f>C32/C31</f>
        <v>#N/A</v>
      </c>
      <c r="D33" s="20" t="e">
        <f t="shared" ref="D33:N33" si="7">D32/D31</f>
        <v>#N/A</v>
      </c>
      <c r="E33" s="20" t="e">
        <f t="shared" si="7"/>
        <v>#N/A</v>
      </c>
      <c r="F33" s="20" t="e">
        <f t="shared" si="7"/>
        <v>#N/A</v>
      </c>
      <c r="G33" s="20" t="e">
        <f t="shared" si="7"/>
        <v>#N/A</v>
      </c>
      <c r="H33" s="20" t="e">
        <f t="shared" si="7"/>
        <v>#N/A</v>
      </c>
      <c r="I33" s="20" t="e">
        <f t="shared" si="7"/>
        <v>#N/A</v>
      </c>
      <c r="J33" s="20" t="e">
        <f t="shared" si="7"/>
        <v>#N/A</v>
      </c>
      <c r="K33" s="20" t="e">
        <f t="shared" si="7"/>
        <v>#N/A</v>
      </c>
      <c r="L33" s="20" t="e">
        <f t="shared" si="7"/>
        <v>#N/A</v>
      </c>
      <c r="M33" s="20" t="e">
        <f t="shared" si="7"/>
        <v>#N/A</v>
      </c>
      <c r="N33" s="20" t="e">
        <f t="shared" si="7"/>
        <v>#N/A</v>
      </c>
    </row>
    <row r="34" spans="1:15">
      <c r="A34" s="111"/>
      <c r="B34" s="115" t="s">
        <v>48</v>
      </c>
      <c r="C34" s="3">
        <f>COUNTIFS(Month_1!$T$3:$T$62,"X",Month_1!$B$3:$B$62,"="&amp;$C$3)</f>
        <v>0</v>
      </c>
      <c r="D34" s="3">
        <f>COUNTIFS(Month_2!$T$3:$T$62,"X",Month_2!$B$3:$B$62,"="&amp;$C$3)</f>
        <v>0</v>
      </c>
      <c r="E34" s="3">
        <f>COUNTIFS(Month_3!$T$3:$T$62,"X",Month_3!$B$3:$B$62,"="&amp;$C$3)</f>
        <v>0</v>
      </c>
      <c r="F34" s="3">
        <f>COUNTIFS(Month_4!$T$3:$T$62,"X",Month_4!$B$3:$B$62,"="&amp;$C$3)</f>
        <v>0</v>
      </c>
      <c r="G34" s="3">
        <f>COUNTIFS(Month_5!$T$3:$T$62,"X",Month_5!$B$3:$B$62,"="&amp;$C$3)</f>
        <v>0</v>
      </c>
      <c r="H34" s="3">
        <f>COUNTIFS(Month_6!$T$3:$T$62,"X",Month_6!$B$3:$B$62,"="&amp;$C$3)</f>
        <v>0</v>
      </c>
      <c r="I34" s="3">
        <f>COUNTIFS(Month_7!$T$3:$T$62,"X",Month_7!$B$3:$B$62,"="&amp;$C$3)</f>
        <v>0</v>
      </c>
      <c r="J34" s="3">
        <f>COUNTIFS(Month_8!$T$3:$T$62,"X",Month_8!$B$3:$B$62,"="&amp;$C$3)</f>
        <v>0</v>
      </c>
      <c r="K34" s="3">
        <f>COUNTIFS(Month_9!$T$3:$T$62,"X",Month_9!$B$3:$B$62,"="&amp;$C$3)</f>
        <v>0</v>
      </c>
      <c r="L34" s="3">
        <f>COUNTIFS(Month_10!$T$3:$T$62,"X",Month_10!$B$3:$B$62,"="&amp;$C$3)</f>
        <v>0</v>
      </c>
      <c r="M34" s="3">
        <f>COUNTIFS(Month_11!$T$3:$T$62,"X",Month_11!$B$3:$B$62,"="&amp;$C$3)</f>
        <v>0</v>
      </c>
      <c r="N34" s="3">
        <f>COUNTIFS(Month_12!$T$3:$T$62,"X",Month_12!$B$3:$B$62,"="&amp;$C$3)</f>
        <v>0</v>
      </c>
    </row>
    <row r="35" spans="1:15">
      <c r="A35" s="111"/>
      <c r="B35" s="116"/>
      <c r="C35" s="20" t="e">
        <f>C34/C31</f>
        <v>#N/A</v>
      </c>
      <c r="D35" s="20" t="e">
        <f t="shared" ref="D35:N35" si="8">D34/D31</f>
        <v>#N/A</v>
      </c>
      <c r="E35" s="20" t="e">
        <f t="shared" si="8"/>
        <v>#N/A</v>
      </c>
      <c r="F35" s="20" t="e">
        <f t="shared" si="8"/>
        <v>#N/A</v>
      </c>
      <c r="G35" s="20" t="e">
        <f t="shared" si="8"/>
        <v>#N/A</v>
      </c>
      <c r="H35" s="20" t="e">
        <f t="shared" si="8"/>
        <v>#N/A</v>
      </c>
      <c r="I35" s="20" t="e">
        <f t="shared" si="8"/>
        <v>#N/A</v>
      </c>
      <c r="J35" s="20" t="e">
        <f t="shared" si="8"/>
        <v>#N/A</v>
      </c>
      <c r="K35" s="20" t="e">
        <f t="shared" si="8"/>
        <v>#N/A</v>
      </c>
      <c r="L35" s="20" t="e">
        <f t="shared" si="8"/>
        <v>#N/A</v>
      </c>
      <c r="M35" s="20" t="e">
        <f t="shared" si="8"/>
        <v>#N/A</v>
      </c>
      <c r="N35" s="20" t="e">
        <f t="shared" si="8"/>
        <v>#N/A</v>
      </c>
    </row>
    <row r="36" spans="1:15">
      <c r="A36" s="111"/>
      <c r="B36" s="115" t="s">
        <v>49</v>
      </c>
      <c r="C36" s="2">
        <f>COUNTIFS(Month_1!$U$3:$U$62,"X",Month_1!$B$3:$B$62,"="&amp;$C$3)</f>
        <v>0</v>
      </c>
      <c r="D36" s="2">
        <f>COUNTIFS(Month_2!$U$3:$U$62,"X",Month_2!$B$3:$B$62,"="&amp;$C$3)</f>
        <v>0</v>
      </c>
      <c r="E36" s="2">
        <f>COUNTIFS(Month_3!$U$3:$U$62,"X",Month_3!$B$3:$B$62,"="&amp;$C$3)</f>
        <v>0</v>
      </c>
      <c r="F36" s="2">
        <f>COUNTIFS(Month_4!$U$3:$U$62,"X",Month_4!$B$3:$B$62,"="&amp;$C$3)</f>
        <v>0</v>
      </c>
      <c r="G36" s="2">
        <f>COUNTIFS(Month_5!$U$3:$U$62,"X",Month_5!$B$3:$B$62,"="&amp;$C$3)</f>
        <v>0</v>
      </c>
      <c r="H36" s="2">
        <f>COUNTIFS(Month_6!$U$3:$U$62,"X",Month_6!$B$3:$B$62,"="&amp;$C$3)</f>
        <v>0</v>
      </c>
      <c r="I36" s="2">
        <f>COUNTIFS(Month_7!$U$3:$U$62,"X",Month_7!$B$3:$B$62,"="&amp;$C$3)</f>
        <v>0</v>
      </c>
      <c r="J36" s="2">
        <f>COUNTIFS(Month_8!$U$3:$U$62,"X",Month_8!$B$3:$B$62,"="&amp;$C$3)</f>
        <v>0</v>
      </c>
      <c r="K36" s="2">
        <f>COUNTIFS(Month_9!$U$3:$U$62,"X",Month_9!$B$3:$B$62,"="&amp;$C$3)</f>
        <v>0</v>
      </c>
      <c r="L36" s="2">
        <f>COUNTIFS(Month_10!$U$3:$U$62,"X",Month_10!$B$3:$B$62,"="&amp;$C$3)</f>
        <v>0</v>
      </c>
      <c r="M36" s="2">
        <f>COUNTIFS(Month_11!$U$3:$U$62,"X",Month_11!$B$3:$B$62,"="&amp;$C$3)</f>
        <v>0</v>
      </c>
      <c r="N36" s="2">
        <f>COUNTIFS(Month_12!$U$3:$U$62,"X",Month_12!$B$3:$B$62,"="&amp;$C$3)</f>
        <v>0</v>
      </c>
    </row>
    <row r="37" spans="1:15">
      <c r="A37" s="111"/>
      <c r="B37" s="116"/>
      <c r="C37" s="20" t="e">
        <f>C36/C31</f>
        <v>#N/A</v>
      </c>
      <c r="D37" s="20" t="e">
        <f t="shared" ref="D37:N37" si="9">D36/D31</f>
        <v>#N/A</v>
      </c>
      <c r="E37" s="20" t="e">
        <f t="shared" si="9"/>
        <v>#N/A</v>
      </c>
      <c r="F37" s="20" t="e">
        <f t="shared" si="9"/>
        <v>#N/A</v>
      </c>
      <c r="G37" s="20" t="e">
        <f t="shared" si="9"/>
        <v>#N/A</v>
      </c>
      <c r="H37" s="20" t="e">
        <f t="shared" si="9"/>
        <v>#N/A</v>
      </c>
      <c r="I37" s="20" t="e">
        <f t="shared" si="9"/>
        <v>#N/A</v>
      </c>
      <c r="J37" s="20" t="e">
        <f t="shared" si="9"/>
        <v>#N/A</v>
      </c>
      <c r="K37" s="20" t="e">
        <f t="shared" si="9"/>
        <v>#N/A</v>
      </c>
      <c r="L37" s="20" t="e">
        <f t="shared" si="9"/>
        <v>#N/A</v>
      </c>
      <c r="M37" s="20" t="e">
        <f t="shared" si="9"/>
        <v>#N/A</v>
      </c>
      <c r="N37" s="20" t="e">
        <f t="shared" si="9"/>
        <v>#N/A</v>
      </c>
    </row>
    <row r="38" spans="1:15">
      <c r="A38" s="111"/>
      <c r="B38" s="115" t="s">
        <v>50</v>
      </c>
      <c r="C38" s="2">
        <f>COUNTIFS(Month_1!$V$3:$V$62,"X",Month_1!$B$3:$B$62,"="&amp;$C$3)</f>
        <v>0</v>
      </c>
      <c r="D38" s="2">
        <f>COUNTIFS(Month_2!$V$3:$V$62,"X",Month_2!$B$3:$B$62,"="&amp;$C$3)</f>
        <v>0</v>
      </c>
      <c r="E38" s="2">
        <f>COUNTIFS(Month_3!$V$3:$V$62,"X",Month_3!$B$3:$B$62,"="&amp;$C$3)</f>
        <v>0</v>
      </c>
      <c r="F38" s="2">
        <f>COUNTIFS(Month_4!$V$3:$V$62,"X",Month_4!$B$3:$B$62,"="&amp;$C$3)</f>
        <v>0</v>
      </c>
      <c r="G38" s="2">
        <f>COUNTIFS(Month_5!$V$3:$V$62,"X",Month_5!$B$3:$B$62,"="&amp;$C$3)</f>
        <v>0</v>
      </c>
      <c r="H38" s="2">
        <f>COUNTIFS(Month_6!$V$3:$V$62,"X",Month_6!$B$3:$B$62,"="&amp;$C$3)</f>
        <v>0</v>
      </c>
      <c r="I38" s="2">
        <f>COUNTIFS(Month_7!$V$3:$V$62,"X",Month_7!$B$3:$B$62,"="&amp;$C$3)</f>
        <v>0</v>
      </c>
      <c r="J38" s="2">
        <f>COUNTIFS(Month_8!$V$3:$V$62,"X",Month_8!$B$3:$B$62,"="&amp;$C$3)</f>
        <v>0</v>
      </c>
      <c r="K38" s="2">
        <f>COUNTIFS(Month_9!$V$3:$V$62,"X",Month_9!$B$3:$B$62,"="&amp;$C$3)</f>
        <v>0</v>
      </c>
      <c r="L38" s="2">
        <f>COUNTIFS(Month_10!$V$3:$V$62,"X",Month_10!$B$3:$B$62,"="&amp;$C$3)</f>
        <v>0</v>
      </c>
      <c r="M38" s="2">
        <f>COUNTIFS(Month_11!$V$3:$V$62,"X",Month_11!$B$3:$B$62,"="&amp;$C$3)</f>
        <v>0</v>
      </c>
      <c r="N38" s="2">
        <f>COUNTIFS(Month_12!$V$3:$V$62,"X",Month_12!$B$3:$B$62,"="&amp;$C$3)</f>
        <v>0</v>
      </c>
    </row>
    <row r="39" spans="1:15">
      <c r="A39" s="111"/>
      <c r="B39" s="116"/>
      <c r="C39" s="20" t="e">
        <f>C38/C31</f>
        <v>#N/A</v>
      </c>
      <c r="D39" s="20" t="e">
        <f t="shared" ref="D39:N39" si="10">D38/D31</f>
        <v>#N/A</v>
      </c>
      <c r="E39" s="20" t="e">
        <f t="shared" si="10"/>
        <v>#N/A</v>
      </c>
      <c r="F39" s="20" t="e">
        <f t="shared" si="10"/>
        <v>#N/A</v>
      </c>
      <c r="G39" s="20" t="e">
        <f t="shared" si="10"/>
        <v>#N/A</v>
      </c>
      <c r="H39" s="20" t="e">
        <f t="shared" si="10"/>
        <v>#N/A</v>
      </c>
      <c r="I39" s="20" t="e">
        <f t="shared" si="10"/>
        <v>#N/A</v>
      </c>
      <c r="J39" s="20" t="e">
        <f t="shared" si="10"/>
        <v>#N/A</v>
      </c>
      <c r="K39" s="20" t="e">
        <f t="shared" si="10"/>
        <v>#N/A</v>
      </c>
      <c r="L39" s="20" t="e">
        <f t="shared" si="10"/>
        <v>#N/A</v>
      </c>
      <c r="M39" s="20" t="e">
        <f t="shared" si="10"/>
        <v>#N/A</v>
      </c>
      <c r="N39" s="20" t="e">
        <f t="shared" si="10"/>
        <v>#N/A</v>
      </c>
    </row>
    <row r="40" spans="1:15">
      <c r="A40" s="111"/>
      <c r="B40" s="115" t="s">
        <v>51</v>
      </c>
      <c r="C40" s="2">
        <f>COUNTIFS(Month_1!$W$3:$W$62,"X",Month_1!$B$3:$B$62,"="&amp;$C$3)</f>
        <v>0</v>
      </c>
      <c r="D40" s="2">
        <f>COUNTIFS(Month_2!$W$3:$W$62,"X",Month_2!$B$3:$B$62,"="&amp;$C$3)</f>
        <v>0</v>
      </c>
      <c r="E40" s="2">
        <f>COUNTIFS(Month_3!$W$3:$W$62,"X",Month_3!$B$3:$B$62,"="&amp;$C$3)</f>
        <v>0</v>
      </c>
      <c r="F40" s="2">
        <f>COUNTIFS(Month_4!$W$3:$W$62,"X",Month_4!$B$3:$B$62,"="&amp;$C$3)</f>
        <v>0</v>
      </c>
      <c r="G40" s="2">
        <f>COUNTIFS(Month_5!$W$3:$W$62,"X",Month_5!$B$3:$B$62,"="&amp;$C$3)</f>
        <v>0</v>
      </c>
      <c r="H40" s="2">
        <f>COUNTIFS(Month_6!$W$3:$W$62,"X",Month_6!$B$3:$B$62,"="&amp;$C$3)</f>
        <v>0</v>
      </c>
      <c r="I40" s="2">
        <f>COUNTIFS(Month_7!$W$3:$W$62,"X",Month_7!$B$3:$B$62,"="&amp;$C$3)</f>
        <v>0</v>
      </c>
      <c r="J40" s="2">
        <f>COUNTIFS(Month_8!$W$3:$W$62,"X",Month_8!$B$3:$B$62,"="&amp;$C$3)</f>
        <v>0</v>
      </c>
      <c r="K40" s="2">
        <f>COUNTIFS(Month_9!$W$3:$W$62,"X",Month_9!$B$3:$B$62,"="&amp;$C$3)</f>
        <v>0</v>
      </c>
      <c r="L40" s="2">
        <f>COUNTIFS(Month_10!$W$3:$W$62,"X",Month_10!$B$3:$B$62,"="&amp;$C$3)</f>
        <v>0</v>
      </c>
      <c r="M40" s="2">
        <f>COUNTIFS(Month_11!$W$3:$W$62,"X",Month_11!$B$3:$B$62,"="&amp;$C$3)</f>
        <v>0</v>
      </c>
      <c r="N40" s="2">
        <f>COUNTIFS(Month_12!$W$3:$W$62,"X",Month_12!$B$3:$B$62,"="&amp;$C$3)</f>
        <v>0</v>
      </c>
    </row>
    <row r="41" spans="1:15" s="16" customFormat="1">
      <c r="A41" s="111"/>
      <c r="B41" s="116"/>
      <c r="C41" s="20" t="e">
        <f>C40/C31</f>
        <v>#N/A</v>
      </c>
      <c r="D41" s="20" t="e">
        <f t="shared" ref="D41:N41" si="11">D40/D31</f>
        <v>#N/A</v>
      </c>
      <c r="E41" s="20" t="e">
        <f t="shared" si="11"/>
        <v>#N/A</v>
      </c>
      <c r="F41" s="20" t="e">
        <f t="shared" si="11"/>
        <v>#N/A</v>
      </c>
      <c r="G41" s="20" t="e">
        <f t="shared" si="11"/>
        <v>#N/A</v>
      </c>
      <c r="H41" s="20" t="e">
        <f t="shared" si="11"/>
        <v>#N/A</v>
      </c>
      <c r="I41" s="20" t="e">
        <f t="shared" si="11"/>
        <v>#N/A</v>
      </c>
      <c r="J41" s="20" t="e">
        <f t="shared" si="11"/>
        <v>#N/A</v>
      </c>
      <c r="K41" s="20" t="e">
        <f t="shared" si="11"/>
        <v>#N/A</v>
      </c>
      <c r="L41" s="20" t="e">
        <f t="shared" si="11"/>
        <v>#N/A</v>
      </c>
      <c r="M41" s="20" t="e">
        <f t="shared" si="11"/>
        <v>#N/A</v>
      </c>
      <c r="N41" s="20" t="e">
        <f t="shared" si="11"/>
        <v>#N/A</v>
      </c>
      <c r="O41" s="22"/>
    </row>
    <row r="42" spans="1:15">
      <c r="A42" s="111"/>
      <c r="B42" s="115" t="s">
        <v>52</v>
      </c>
      <c r="C42" s="2">
        <f>COUNTIFS(Month_1!$X$3:$X$62,"X",Month_1!$B$3:$B$62,"="&amp;$C$3)</f>
        <v>0</v>
      </c>
      <c r="D42" s="2">
        <f>COUNTIFS(Month_2!$X$3:$X$62,"X",Month_2!$B$3:$B$62,"="&amp;$C$3)</f>
        <v>0</v>
      </c>
      <c r="E42" s="2">
        <f>COUNTIFS(Month_3!$X$3:$X$62,"X",Month_3!$B$3:$B$62,"="&amp;$C$3)</f>
        <v>0</v>
      </c>
      <c r="F42" s="2">
        <f>COUNTIFS(Month_4!$X$3:$X$62,"X",Month_4!$B$3:$B$62,"="&amp;$C$3)</f>
        <v>0</v>
      </c>
      <c r="G42" s="2">
        <f>COUNTIFS(Month_5!$X$3:$X$62,"X",Month_5!$B$3:$B$62,"="&amp;$C$3)</f>
        <v>0</v>
      </c>
      <c r="H42" s="2">
        <f>COUNTIFS(Month_6!$X$3:$X$62,"X",Month_6!$B$3:$B$62,"="&amp;$C$3)</f>
        <v>0</v>
      </c>
      <c r="I42" s="2">
        <f>COUNTIFS(Month_7!$X$3:$X$62,"X",Month_7!$B$3:$B$62,"="&amp;$C$3)</f>
        <v>0</v>
      </c>
      <c r="J42" s="2">
        <f>COUNTIFS(Month_8!$X$3:$X$62,"X",Month_8!$B$3:$B$62,"="&amp;$C$3)</f>
        <v>0</v>
      </c>
      <c r="K42" s="2">
        <f>COUNTIFS(Month_9!$X$3:$X$62,"X",Month_9!$B$3:$B$62,"="&amp;$C$3)</f>
        <v>0</v>
      </c>
      <c r="L42" s="2">
        <f>COUNTIFS(Month_10!$X$3:$X$62,"X",Month_10!$B$3:$B$62,"="&amp;$C$3)</f>
        <v>0</v>
      </c>
      <c r="M42" s="2">
        <f>COUNTIFS(Month_11!$X$3:$X$62,"X",Month_11!$B$3:$B$62,"="&amp;$C$3)</f>
        <v>0</v>
      </c>
      <c r="N42" s="2">
        <f>COUNTIFS(Month_12!$X$3:$X$62,"X",Month_12!$B$3:$B$62,"="&amp;$C$3)</f>
        <v>0</v>
      </c>
    </row>
    <row r="43" spans="1:15">
      <c r="A43" s="111"/>
      <c r="B43" s="116"/>
      <c r="C43" s="20" t="e">
        <f>C42/C31</f>
        <v>#N/A</v>
      </c>
      <c r="D43" s="20" t="e">
        <f t="shared" ref="D43:N43" si="12">D42/D31</f>
        <v>#N/A</v>
      </c>
      <c r="E43" s="20" t="e">
        <f t="shared" si="12"/>
        <v>#N/A</v>
      </c>
      <c r="F43" s="20" t="e">
        <f t="shared" si="12"/>
        <v>#N/A</v>
      </c>
      <c r="G43" s="20" t="e">
        <f t="shared" si="12"/>
        <v>#N/A</v>
      </c>
      <c r="H43" s="20" t="e">
        <f t="shared" si="12"/>
        <v>#N/A</v>
      </c>
      <c r="I43" s="20" t="e">
        <f t="shared" si="12"/>
        <v>#N/A</v>
      </c>
      <c r="J43" s="20" t="e">
        <f t="shared" si="12"/>
        <v>#N/A</v>
      </c>
      <c r="K43" s="20" t="e">
        <f t="shared" si="12"/>
        <v>#N/A</v>
      </c>
      <c r="L43" s="20" t="e">
        <f t="shared" si="12"/>
        <v>#N/A</v>
      </c>
      <c r="M43" s="20" t="e">
        <f t="shared" si="12"/>
        <v>#N/A</v>
      </c>
      <c r="N43" s="20" t="e">
        <f t="shared" si="12"/>
        <v>#N/A</v>
      </c>
    </row>
    <row r="44" spans="1:15">
      <c r="A44" s="111"/>
      <c r="B44" s="115" t="s">
        <v>53</v>
      </c>
      <c r="C44" s="2">
        <f>COUNTIFS(Month_1!$Y$3:$Y$62,"X",Month_1!$B$3:$B$62,"="&amp;$C$3)</f>
        <v>0</v>
      </c>
      <c r="D44" s="2">
        <f>COUNTIFS(Month_2!$Y$3:$Y$62,"X",Month_2!$B$3:$B$62,"="&amp;$C$3)</f>
        <v>0</v>
      </c>
      <c r="E44" s="2">
        <f>COUNTIFS(Month_3!$Y$3:$Y$62,"X",Month_3!$B$3:$B$62,"="&amp;$C$3)</f>
        <v>0</v>
      </c>
      <c r="F44" s="2">
        <f>COUNTIFS(Month_4!$Y$3:$Y$62,"X",Month_4!$B$3:$B$62,"="&amp;$C$3)</f>
        <v>0</v>
      </c>
      <c r="G44" s="2">
        <f>COUNTIFS(Month_5!$Y$3:$Y$62,"X",Month_5!$B$3:$B$62,"="&amp;$C$3)</f>
        <v>0</v>
      </c>
      <c r="H44" s="2">
        <f>COUNTIFS(Month_6!$Y$3:$Y$62,"X",Month_6!$B$3:$B$62,"="&amp;$C$3)</f>
        <v>0</v>
      </c>
      <c r="I44" s="2">
        <f>COUNTIFS(Month_7!$Y$3:$Y$62,"X",Month_7!$B$3:$B$62,"="&amp;$C$3)</f>
        <v>0</v>
      </c>
      <c r="J44" s="2">
        <f>COUNTIFS(Month_8!$Y$3:$Y$62,"X",Month_8!$B$3:$B$62,"="&amp;$C$3)</f>
        <v>0</v>
      </c>
      <c r="K44" s="2">
        <f>COUNTIFS(Month_9!$Y$3:$Y$62,"X",Month_9!$B$3:$B$62,"="&amp;$C$3)</f>
        <v>0</v>
      </c>
      <c r="L44" s="2">
        <f>COUNTIFS(Month_10!$Y$3:$Y$62,"X",Month_10!$B$3:$B$62,"="&amp;$C$3)</f>
        <v>0</v>
      </c>
      <c r="M44" s="2">
        <f>COUNTIFS(Month_11!$Y$3:$Y$62,"X",Month_11!$B$3:$B$62,"="&amp;$C$3)</f>
        <v>0</v>
      </c>
      <c r="N44" s="2">
        <f>COUNTIFS(Month_12!$Y$3:$Y$62,"X",Month_12!$B$3:$B$62,"="&amp;$C$3)</f>
        <v>0</v>
      </c>
    </row>
    <row r="45" spans="1:15">
      <c r="A45" s="111"/>
      <c r="B45" s="116"/>
      <c r="C45" s="20" t="e">
        <f>C44/C31</f>
        <v>#N/A</v>
      </c>
      <c r="D45" s="20" t="e">
        <f t="shared" ref="D45:N45" si="13">D44/D31</f>
        <v>#N/A</v>
      </c>
      <c r="E45" s="20" t="e">
        <f t="shared" si="13"/>
        <v>#N/A</v>
      </c>
      <c r="F45" s="20" t="e">
        <f t="shared" si="13"/>
        <v>#N/A</v>
      </c>
      <c r="G45" s="20" t="e">
        <f t="shared" si="13"/>
        <v>#N/A</v>
      </c>
      <c r="H45" s="20" t="e">
        <f t="shared" si="13"/>
        <v>#N/A</v>
      </c>
      <c r="I45" s="20" t="e">
        <f t="shared" si="13"/>
        <v>#N/A</v>
      </c>
      <c r="J45" s="20" t="e">
        <f t="shared" si="13"/>
        <v>#N/A</v>
      </c>
      <c r="K45" s="20" t="e">
        <f t="shared" si="13"/>
        <v>#N/A</v>
      </c>
      <c r="L45" s="20" t="e">
        <f t="shared" si="13"/>
        <v>#N/A</v>
      </c>
      <c r="M45" s="20" t="e">
        <f t="shared" si="13"/>
        <v>#N/A</v>
      </c>
      <c r="N45" s="20" t="e">
        <f t="shared" si="13"/>
        <v>#N/A</v>
      </c>
    </row>
    <row r="46" spans="1:15">
      <c r="A46" s="111"/>
      <c r="B46" s="117" t="s">
        <v>54</v>
      </c>
      <c r="C46" s="2">
        <f>COUNTIFS(Month_1!$Z$3:$Z$62,"X",Month_1!$B$3:$B$62,"="&amp;$C$3)</f>
        <v>0</v>
      </c>
      <c r="D46" s="2">
        <f>COUNTIFS(Month_2!$Z$3:$Z$62,"X",Month_2!$B$3:$B$62,"="&amp;$C$3)</f>
        <v>0</v>
      </c>
      <c r="E46" s="2">
        <f>COUNTIFS(Month_3!$Z$3:$Z$62,"X",Month_3!$B$3:$B$62,"="&amp;$C$3)</f>
        <v>0</v>
      </c>
      <c r="F46" s="2">
        <f>COUNTIFS(Month_4!$Z$3:$Z$62,"X",Month_4!$B$3:$B$62,"="&amp;$C$3)</f>
        <v>0</v>
      </c>
      <c r="G46" s="2">
        <f>COUNTIFS(Month_5!$Z$3:$Z$62,"X",Month_5!$B$3:$B$62,"="&amp;$C$3)</f>
        <v>0</v>
      </c>
      <c r="H46" s="2">
        <f>COUNTIFS(Month_6!$Z$3:$Z$62,"X",Month_6!$B$3:$B$62,"="&amp;$C$3)</f>
        <v>0</v>
      </c>
      <c r="I46" s="2">
        <f>COUNTIFS(Month_7!$Z$3:$Z$62,"X",Month_7!$B$3:$B$62,"="&amp;$C$3)</f>
        <v>0</v>
      </c>
      <c r="J46" s="2">
        <f>COUNTIFS(Month_8!$Z$3:$Z$62,"X",Month_8!$B$3:$B$62,"="&amp;$C$3)</f>
        <v>0</v>
      </c>
      <c r="K46" s="2">
        <f>COUNTIFS(Month_9!$Z$3:$Z$62,"X",Month_9!$B$3:$B$62,"="&amp;$C$3)</f>
        <v>0</v>
      </c>
      <c r="L46" s="2">
        <f>COUNTIFS(Month_10!$Z$3:$Z$62,"X",Month_10!$B$3:$B$62,"="&amp;$C$3)</f>
        <v>0</v>
      </c>
      <c r="M46" s="2">
        <f>COUNTIFS(Month_11!$Z$3:$Z$62,"X",Month_11!$B$3:$B$62,"="&amp;$C$3)</f>
        <v>0</v>
      </c>
      <c r="N46" s="2">
        <f>COUNTIFS(Month_12!$Z$3:$Z$62,"X",Month_12!$B$3:$B$62,"="&amp;$C$3)</f>
        <v>0</v>
      </c>
    </row>
    <row r="47" spans="1:15">
      <c r="A47" s="112"/>
      <c r="B47" s="118"/>
      <c r="C47" s="20" t="e">
        <f>C46/C31</f>
        <v>#N/A</v>
      </c>
      <c r="D47" s="20" t="e">
        <f t="shared" ref="D47:N47" si="14">D46/D31</f>
        <v>#N/A</v>
      </c>
      <c r="E47" s="20" t="e">
        <f t="shared" si="14"/>
        <v>#N/A</v>
      </c>
      <c r="F47" s="20" t="e">
        <f t="shared" si="14"/>
        <v>#N/A</v>
      </c>
      <c r="G47" s="20" t="e">
        <f t="shared" si="14"/>
        <v>#N/A</v>
      </c>
      <c r="H47" s="20" t="e">
        <f t="shared" si="14"/>
        <v>#N/A</v>
      </c>
      <c r="I47" s="20" t="e">
        <f t="shared" si="14"/>
        <v>#N/A</v>
      </c>
      <c r="J47" s="20" t="e">
        <f t="shared" si="14"/>
        <v>#N/A</v>
      </c>
      <c r="K47" s="20" t="e">
        <f t="shared" si="14"/>
        <v>#N/A</v>
      </c>
      <c r="L47" s="20" t="e">
        <f t="shared" si="14"/>
        <v>#N/A</v>
      </c>
      <c r="M47" s="20" t="e">
        <f t="shared" si="14"/>
        <v>#N/A</v>
      </c>
      <c r="N47" s="20" t="e">
        <f t="shared" si="14"/>
        <v>#N/A</v>
      </c>
    </row>
    <row r="48" spans="1:15" ht="30" customHeight="1"/>
    <row r="49" spans="1:14" ht="30" customHeight="1"/>
    <row r="50" spans="1:14" ht="30" customHeight="1"/>
    <row r="51" spans="1:14" ht="30" customHeight="1"/>
    <row r="52" spans="1:14" ht="30" customHeight="1"/>
    <row r="53" spans="1:14" ht="77.25" customHeight="1"/>
    <row r="54" spans="1:14" ht="30" customHeight="1"/>
    <row r="55" spans="1:14" ht="30" customHeight="1"/>
    <row r="56" spans="1:14" ht="30" customHeight="1"/>
    <row r="57" spans="1:14" ht="30" customHeight="1"/>
    <row r="58" spans="1:14" ht="30" customHeight="1">
      <c r="A58" s="107" t="s">
        <v>26</v>
      </c>
      <c r="B58" s="107"/>
      <c r="C58" s="11" t="s">
        <v>27</v>
      </c>
      <c r="D58" s="11" t="s">
        <v>28</v>
      </c>
      <c r="E58" s="11" t="s">
        <v>29</v>
      </c>
      <c r="F58" s="11" t="s">
        <v>30</v>
      </c>
      <c r="G58" s="11" t="s">
        <v>31</v>
      </c>
      <c r="H58" s="11" t="s">
        <v>32</v>
      </c>
      <c r="I58" s="11" t="s">
        <v>33</v>
      </c>
      <c r="J58" s="11" t="s">
        <v>34</v>
      </c>
      <c r="K58" s="11" t="s">
        <v>35</v>
      </c>
      <c r="L58" s="11" t="s">
        <v>36</v>
      </c>
      <c r="M58" s="11" t="s">
        <v>37</v>
      </c>
      <c r="N58" s="11" t="s">
        <v>38</v>
      </c>
    </row>
    <row r="59" spans="1:14" ht="30" customHeight="1">
      <c r="A59" s="107"/>
      <c r="B59" s="107"/>
      <c r="C59" s="13" t="str">
        <f>IF(Instructions!C5="",C5,Instructions!C5)</f>
        <v>Month_1</v>
      </c>
      <c r="D59" s="13" t="str">
        <f t="shared" ref="D59:N59" si="15">IF(C59=C58,D58,IF(MONTH(C59)=12,DATE(YEAR(C59)+1,1,1),DATE(YEAR(C59),MONTH(C59)+1,1)))</f>
        <v>Month_2</v>
      </c>
      <c r="E59" s="13" t="str">
        <f t="shared" si="15"/>
        <v>Month_3</v>
      </c>
      <c r="F59" s="13" t="str">
        <f t="shared" si="15"/>
        <v>Month_4</v>
      </c>
      <c r="G59" s="13" t="str">
        <f t="shared" si="15"/>
        <v>Month_5</v>
      </c>
      <c r="H59" s="13" t="str">
        <f t="shared" si="15"/>
        <v>Month_6</v>
      </c>
      <c r="I59" s="13" t="str">
        <f t="shared" si="15"/>
        <v>Month_7</v>
      </c>
      <c r="J59" s="13" t="str">
        <f t="shared" si="15"/>
        <v>Month_8</v>
      </c>
      <c r="K59" s="13" t="str">
        <f t="shared" si="15"/>
        <v>Month_9</v>
      </c>
      <c r="L59" s="13" t="str">
        <f t="shared" si="15"/>
        <v>Month_10</v>
      </c>
      <c r="M59" s="13" t="str">
        <f t="shared" si="15"/>
        <v>Month_11</v>
      </c>
      <c r="N59" s="13" t="str">
        <f t="shared" si="15"/>
        <v>Month_12</v>
      </c>
    </row>
    <row r="60" spans="1:14">
      <c r="A60" s="113" t="s">
        <v>40</v>
      </c>
      <c r="B60" s="114"/>
      <c r="C60" s="21" t="e">
        <f>IF($C$3="",NA(),COUNTIF(Month_1!$B$3:$B$62,"="&amp;$C$3))</f>
        <v>#N/A</v>
      </c>
      <c r="D60" s="21" t="e">
        <f>IF($C$3="",NA(),COUNTIF(Month_2!$B$3:$B$62,"="&amp;$C$3))</f>
        <v>#N/A</v>
      </c>
      <c r="E60" s="21" t="e">
        <f>IF($C$3="",NA(),COUNTIF(Month_3!$B$3:$B$62,"="&amp;$C$3))</f>
        <v>#N/A</v>
      </c>
      <c r="F60" s="21" t="e">
        <f>IF($C$3="",NA(),COUNTIF(Month_4!$B$3:$B$62,"="&amp;$C$3))</f>
        <v>#N/A</v>
      </c>
      <c r="G60" s="21" t="e">
        <f>IF($C$3="",NA(),COUNTIF(Month_5!$B$3:$B$62,"="&amp;$C$3))</f>
        <v>#N/A</v>
      </c>
      <c r="H60" s="21" t="e">
        <f>IF($C$3="",NA(),COUNTIF(Month_6!$B$3:$B$62,"="&amp;$C$3))</f>
        <v>#N/A</v>
      </c>
      <c r="I60" s="21" t="e">
        <f>IF($C$3="",NA(),COUNTIF(Month_7!$B$3:$B$62,"="&amp;$C$3))</f>
        <v>#N/A</v>
      </c>
      <c r="J60" s="21" t="e">
        <f>IF($C$3="",NA(),COUNTIF(Month_8!$B$3:$B$62,"="&amp;$C$3))</f>
        <v>#N/A</v>
      </c>
      <c r="K60" s="21" t="e">
        <f>IF($C$3="",NA(),COUNTIF(Month_9!$B$3:$B$62,"="&amp;$C$3))</f>
        <v>#N/A</v>
      </c>
      <c r="L60" s="21" t="e">
        <f>IF($C$3="",NA(),COUNTIF(Month_10!$B$3:$B$62,"="&amp;$C$3))</f>
        <v>#N/A</v>
      </c>
      <c r="M60" s="21" t="e">
        <f>IF($C$3="",NA(),COUNTIF(Month_11!$B$3:$B$62,"="&amp;$C$3))</f>
        <v>#N/A</v>
      </c>
      <c r="N60" s="21" t="e">
        <f>IF($C$3="",NA(),COUNTIF(Month_12!$B$3:$B$62,"="&amp;$C$3))</f>
        <v>#N/A</v>
      </c>
    </row>
    <row r="61" spans="1:14">
      <c r="A61" s="110" t="str">
        <f>"Day of the Week: "&amp;$C$3</f>
        <v xml:space="preserve">Day of the Week: </v>
      </c>
      <c r="B61" s="100" t="s">
        <v>72</v>
      </c>
      <c r="C61" s="2">
        <f>COUNTIFS(Month_1!$G$3:$G$62,1,Month_1!$B$3:$B$62,"="&amp;$C$3)</f>
        <v>0</v>
      </c>
      <c r="D61" s="2">
        <f>COUNTIFS(Month_2!$G$3:$G$62,1,Month_2!$B$3:$B$62,"="&amp;$C$3)</f>
        <v>0</v>
      </c>
      <c r="E61" s="2">
        <f>COUNTIFS(Month_3!$G$3:$G$62,1,Month_3!$B$3:$B$62,"="&amp;$C$3)</f>
        <v>0</v>
      </c>
      <c r="F61" s="2">
        <f>COUNTIFS(Month_4!$G$3:$G$62,1,Month_4!$B$3:$B$62,"="&amp;$C$3)</f>
        <v>0</v>
      </c>
      <c r="G61" s="2">
        <f>COUNTIFS(Month_5!$G$3:$G$62,1,Month_5!$B$3:$B$62,"="&amp;$C$3)</f>
        <v>0</v>
      </c>
      <c r="H61" s="2">
        <f>COUNTIFS(Month_6!$G$3:$G$62,1,Month_6!$B$3:$B$62,"="&amp;$C$3)</f>
        <v>0</v>
      </c>
      <c r="I61" s="2">
        <f>COUNTIFS(Month_7!$G$3:$G$62,1,Month_7!$B$3:$B$62,"="&amp;$C$3)</f>
        <v>0</v>
      </c>
      <c r="J61" s="2">
        <f>COUNTIFS(Month_8!$G$3:$G$62,1,Month_8!$B$3:$B$62,"="&amp;$C$3)</f>
        <v>0</v>
      </c>
      <c r="K61" s="2">
        <f>COUNTIFS(Month_9!$G$3:$G$62,1,Month_9!$B$3:$B$62,"="&amp;$C$3)</f>
        <v>0</v>
      </c>
      <c r="L61" s="2">
        <f>COUNTIFS(Month_10!$G$3:$G$62,1,Month_10!$B$3:$B$62,"="&amp;$C$3)</f>
        <v>0</v>
      </c>
      <c r="M61" s="2">
        <f>COUNTIFS(Month_11!$G$3:$G$62,1,Month_11!$B$3:$B$62,"="&amp;$C$3)</f>
        <v>0</v>
      </c>
      <c r="N61" s="2">
        <f>COUNTIFS(Month_12!$G$3:$G$62,1,Month_12!$B$3:$B$62,"="&amp;$C$3)</f>
        <v>0</v>
      </c>
    </row>
    <row r="62" spans="1:14">
      <c r="A62" s="111"/>
      <c r="B62" s="101"/>
      <c r="C62" s="19" t="e">
        <f>C61/C60</f>
        <v>#N/A</v>
      </c>
      <c r="D62" s="19" t="e">
        <f t="shared" ref="D62:N62" si="16">D61/D60</f>
        <v>#N/A</v>
      </c>
      <c r="E62" s="19" t="e">
        <f t="shared" si="16"/>
        <v>#N/A</v>
      </c>
      <c r="F62" s="19" t="e">
        <f t="shared" si="16"/>
        <v>#N/A</v>
      </c>
      <c r="G62" s="19" t="e">
        <f t="shared" si="16"/>
        <v>#N/A</v>
      </c>
      <c r="H62" s="19" t="e">
        <f t="shared" si="16"/>
        <v>#N/A</v>
      </c>
      <c r="I62" s="19" t="e">
        <f t="shared" si="16"/>
        <v>#N/A</v>
      </c>
      <c r="J62" s="19" t="e">
        <f t="shared" si="16"/>
        <v>#N/A</v>
      </c>
      <c r="K62" s="19" t="e">
        <f t="shared" si="16"/>
        <v>#N/A</v>
      </c>
      <c r="L62" s="19" t="e">
        <f t="shared" si="16"/>
        <v>#N/A</v>
      </c>
      <c r="M62" s="19" t="e">
        <f t="shared" si="16"/>
        <v>#N/A</v>
      </c>
      <c r="N62" s="19" t="e">
        <f t="shared" si="16"/>
        <v>#N/A</v>
      </c>
    </row>
    <row r="63" spans="1:14">
      <c r="A63" s="111"/>
      <c r="B63" s="100" t="s">
        <v>73</v>
      </c>
      <c r="C63" s="2">
        <f>COUNTIFS(Month_1!$G$3:$G$62,2,Month_1!$B$3:$B$62,"="&amp;$C$3)</f>
        <v>0</v>
      </c>
      <c r="D63" s="2">
        <f>COUNTIFS(Month_2!$G$3:$G$62,2,Month_2!$B$3:$B$62,"="&amp;$C$3)</f>
        <v>0</v>
      </c>
      <c r="E63" s="2">
        <f>COUNTIFS(Month_3!$G$3:$G$62,2,Month_3!$B$3:$B$62,"="&amp;$C$3)</f>
        <v>0</v>
      </c>
      <c r="F63" s="2">
        <f>COUNTIFS(Month_4!$G$3:$G$62,2,Month_4!$B$3:$B$62,"="&amp;$C$3)</f>
        <v>0</v>
      </c>
      <c r="G63" s="2">
        <f>COUNTIFS(Month_5!$G$3:$G$62,2,Month_5!$B$3:$B$62,"="&amp;$C$3)</f>
        <v>0</v>
      </c>
      <c r="H63" s="2">
        <f>COUNTIFS(Month_6!$G$3:$G$62,2,Month_6!$B$3:$B$62,"="&amp;$C$3)</f>
        <v>0</v>
      </c>
      <c r="I63" s="2">
        <f>COUNTIFS(Month_7!$G$3:$G$62,2,Month_7!$B$3:$B$62,"="&amp;$C$3)</f>
        <v>0</v>
      </c>
      <c r="J63" s="2">
        <f>COUNTIFS(Month_8!$G$3:$G$62,2,Month_8!$B$3:$B$62,"="&amp;$C$3)</f>
        <v>0</v>
      </c>
      <c r="K63" s="2">
        <f>COUNTIFS(Month_9!$G$3:$G$62,2,Month_9!$B$3:$B$62,"="&amp;$C$3)</f>
        <v>0</v>
      </c>
      <c r="L63" s="2">
        <f>COUNTIFS(Month_10!$G$3:$G$62,2,Month_10!$B$3:$B$62,"="&amp;$C$3)</f>
        <v>0</v>
      </c>
      <c r="M63" s="2">
        <f>COUNTIFS(Month_11!$G$3:$G$62,2,Month_11!$B$3:$B$62,"="&amp;$C$3)</f>
        <v>0</v>
      </c>
      <c r="N63" s="2">
        <f>COUNTIFS(Month_12!$G$3:$G$62,2,Month_12!$B$3:$B$62,"="&amp;$C$3)</f>
        <v>0</v>
      </c>
    </row>
    <row r="64" spans="1:14">
      <c r="A64" s="111"/>
      <c r="B64" s="101"/>
      <c r="C64" s="20" t="e">
        <f>C63/C60</f>
        <v>#N/A</v>
      </c>
      <c r="D64" s="20" t="e">
        <f t="shared" ref="D64:N64" si="17">D63/D60</f>
        <v>#N/A</v>
      </c>
      <c r="E64" s="20" t="e">
        <f t="shared" si="17"/>
        <v>#N/A</v>
      </c>
      <c r="F64" s="20" t="e">
        <f t="shared" si="17"/>
        <v>#N/A</v>
      </c>
      <c r="G64" s="20" t="e">
        <f t="shared" si="17"/>
        <v>#N/A</v>
      </c>
      <c r="H64" s="20" t="e">
        <f t="shared" si="17"/>
        <v>#N/A</v>
      </c>
      <c r="I64" s="20" t="e">
        <f t="shared" si="17"/>
        <v>#N/A</v>
      </c>
      <c r="J64" s="20" t="e">
        <f t="shared" si="17"/>
        <v>#N/A</v>
      </c>
      <c r="K64" s="20" t="e">
        <f t="shared" si="17"/>
        <v>#N/A</v>
      </c>
      <c r="L64" s="20" t="e">
        <f t="shared" si="17"/>
        <v>#N/A</v>
      </c>
      <c r="M64" s="20" t="e">
        <f t="shared" si="17"/>
        <v>#N/A</v>
      </c>
      <c r="N64" s="20" t="e">
        <f t="shared" si="17"/>
        <v>#N/A</v>
      </c>
    </row>
    <row r="65" spans="1:14">
      <c r="A65" s="111"/>
      <c r="B65" s="100" t="s">
        <v>74</v>
      </c>
      <c r="C65" s="2">
        <f>COUNTIFS(Month_1!$G$3:$G$62,3,Month_1!$B$3:$B$62,"="&amp;$C$3)</f>
        <v>0</v>
      </c>
      <c r="D65" s="2">
        <f>COUNTIFS(Month_2!$G$3:$G$62,3,Month_2!$B$3:$B$62,"="&amp;$C$3)</f>
        <v>0</v>
      </c>
      <c r="E65" s="2">
        <f>COUNTIFS(Month_3!$G$3:$G$62,3,Month_3!$B$3:$B$62,"="&amp;$C$3)</f>
        <v>0</v>
      </c>
      <c r="F65" s="2">
        <f>COUNTIFS(Month_4!$G$3:$G$62,3,Month_4!$B$3:$B$62,"="&amp;$C$3)</f>
        <v>0</v>
      </c>
      <c r="G65" s="2">
        <f>COUNTIFS(Month_5!$G$3:$G$62,3,Month_5!$B$3:$B$62,"="&amp;$C$3)</f>
        <v>0</v>
      </c>
      <c r="H65" s="2">
        <f>COUNTIFS(Month_6!$G$3:$G$62,3,Month_6!$B$3:$B$62,"="&amp;$C$3)</f>
        <v>0</v>
      </c>
      <c r="I65" s="2">
        <f>COUNTIFS(Month_7!$G$3:$G$62,3,Month_7!$B$3:$B$62,"="&amp;$C$3)</f>
        <v>0</v>
      </c>
      <c r="J65" s="2">
        <f>COUNTIFS(Month_8!$G$3:$G$62,3,Month_8!$B$3:$B$62,"="&amp;$C$3)</f>
        <v>0</v>
      </c>
      <c r="K65" s="2">
        <f>COUNTIFS(Month_9!$G$3:$G$62,3,Month_9!$B$3:$B$62,"="&amp;$C$3)</f>
        <v>0</v>
      </c>
      <c r="L65" s="2">
        <f>COUNTIFS(Month_10!$G$3:$G$62,3,Month_10!$B$3:$B$62,"="&amp;$C$3)</f>
        <v>0</v>
      </c>
      <c r="M65" s="2">
        <f>COUNTIFS(Month_11!$G$3:$G$62,3,Month_11!$B$3:$B$62,"="&amp;$C$3)</f>
        <v>0</v>
      </c>
      <c r="N65" s="2">
        <f>COUNTIFS(Month_12!$G$3:$G$62,3,Month_12!$B$3:$B$62,"="&amp;$C$3)</f>
        <v>0</v>
      </c>
    </row>
    <row r="66" spans="1:14">
      <c r="A66" s="111"/>
      <c r="B66" s="101"/>
      <c r="C66" s="20" t="e">
        <f>C65/C60</f>
        <v>#N/A</v>
      </c>
      <c r="D66" s="20" t="e">
        <f t="shared" ref="D66:N66" si="18">D65/D60</f>
        <v>#N/A</v>
      </c>
      <c r="E66" s="20" t="e">
        <f t="shared" si="18"/>
        <v>#N/A</v>
      </c>
      <c r="F66" s="20" t="e">
        <f t="shared" si="18"/>
        <v>#N/A</v>
      </c>
      <c r="G66" s="20" t="e">
        <f t="shared" si="18"/>
        <v>#N/A</v>
      </c>
      <c r="H66" s="20" t="e">
        <f t="shared" si="18"/>
        <v>#N/A</v>
      </c>
      <c r="I66" s="20" t="e">
        <f t="shared" si="18"/>
        <v>#N/A</v>
      </c>
      <c r="J66" s="20" t="e">
        <f t="shared" si="18"/>
        <v>#N/A</v>
      </c>
      <c r="K66" s="20" t="e">
        <f t="shared" si="18"/>
        <v>#N/A</v>
      </c>
      <c r="L66" s="20" t="e">
        <f t="shared" si="18"/>
        <v>#N/A</v>
      </c>
      <c r="M66" s="20" t="e">
        <f t="shared" si="18"/>
        <v>#N/A</v>
      </c>
      <c r="N66" s="20" t="e">
        <f t="shared" si="18"/>
        <v>#N/A</v>
      </c>
    </row>
    <row r="67" spans="1:14">
      <c r="A67" s="111"/>
      <c r="B67" s="136" t="s">
        <v>75</v>
      </c>
      <c r="C67" s="26">
        <f>COUNTIFS(Month_1!$G$3:$G$62,4,Month_1!$B$3:$B$62,"="&amp;$C$3)</f>
        <v>0</v>
      </c>
      <c r="D67" s="26">
        <f>COUNTIFS(Month_2!$G$3:$G$62,4,Month_2!$B$3:$B$62,"="&amp;$C$3)</f>
        <v>0</v>
      </c>
      <c r="E67" s="26">
        <f>COUNTIFS(Month_3!$G$3:$G$62,4,Month_3!$B$3:$B$62,"="&amp;$C$3)</f>
        <v>0</v>
      </c>
      <c r="F67" s="26">
        <f>COUNTIFS(Month_4!$G$3:$G$62,4,Month_4!$B$3:$B$62,"="&amp;$C$3)</f>
        <v>0</v>
      </c>
      <c r="G67" s="26">
        <f>COUNTIFS(Month_5!$G$3:$G$62,4,Month_5!$B$3:$B$62,"="&amp;$C$3)</f>
        <v>0</v>
      </c>
      <c r="H67" s="26">
        <f>COUNTIFS(Month_6!$G$3:$G$62,4,Month_6!$B$3:$B$62,"="&amp;$C$3)</f>
        <v>0</v>
      </c>
      <c r="I67" s="26">
        <f>COUNTIFS(Month_7!$G$3:$G$62,4,Month_7!$B$3:$B$62,"="&amp;$C$3)</f>
        <v>0</v>
      </c>
      <c r="J67" s="26">
        <f>COUNTIFS(Month_8!$G$3:$G$62,4,Month_8!$B$3:$B$62,"="&amp;$C$3)</f>
        <v>0</v>
      </c>
      <c r="K67" s="26">
        <f>COUNTIFS(Month_9!$G$3:$G$62,4,Month_9!$B$3:$B$62,"="&amp;$C$3)</f>
        <v>0</v>
      </c>
      <c r="L67" s="26">
        <f>COUNTIFS(Month_10!$G$3:$G$62,4,Month_10!$B$3:$B$62,"="&amp;$C$3)</f>
        <v>0</v>
      </c>
      <c r="M67" s="26">
        <f>COUNTIFS(Month_11!$G$3:$G$62,4,Month_11!$B$3:$B$62,"="&amp;$C$3)</f>
        <v>0</v>
      </c>
      <c r="N67" s="26">
        <f>COUNTIFS(Month_12!$G$3:$G$62,4,Month_12!$B$3:$B$62,"="&amp;$C$3)</f>
        <v>0</v>
      </c>
    </row>
    <row r="68" spans="1:14">
      <c r="A68" s="111"/>
      <c r="B68" s="136"/>
      <c r="C68" s="20" t="e">
        <f>C67/C60</f>
        <v>#N/A</v>
      </c>
      <c r="D68" s="20" t="e">
        <f t="shared" ref="D68:N68" si="19">D67/D60</f>
        <v>#N/A</v>
      </c>
      <c r="E68" s="20" t="e">
        <f t="shared" si="19"/>
        <v>#N/A</v>
      </c>
      <c r="F68" s="20" t="e">
        <f t="shared" si="19"/>
        <v>#N/A</v>
      </c>
      <c r="G68" s="20" t="e">
        <f t="shared" si="19"/>
        <v>#N/A</v>
      </c>
      <c r="H68" s="20" t="e">
        <f t="shared" si="19"/>
        <v>#N/A</v>
      </c>
      <c r="I68" s="20" t="e">
        <f t="shared" si="19"/>
        <v>#N/A</v>
      </c>
      <c r="J68" s="20" t="e">
        <f t="shared" si="19"/>
        <v>#N/A</v>
      </c>
      <c r="K68" s="20" t="e">
        <f t="shared" si="19"/>
        <v>#N/A</v>
      </c>
      <c r="L68" s="20" t="e">
        <f t="shared" si="19"/>
        <v>#N/A</v>
      </c>
      <c r="M68" s="20" t="e">
        <f t="shared" si="19"/>
        <v>#N/A</v>
      </c>
      <c r="N68" s="20" t="e">
        <f t="shared" si="19"/>
        <v>#N/A</v>
      </c>
    </row>
    <row r="69" spans="1:14">
      <c r="A69" s="111"/>
      <c r="B69" s="136" t="s">
        <v>76</v>
      </c>
      <c r="C69" s="26">
        <f>COUNTIFS(Month_1!$G$3:$G$62,5,Month_1!$B$3:$B$62,"="&amp;$C$3)</f>
        <v>0</v>
      </c>
      <c r="D69" s="26">
        <f>COUNTIFS(Month_2!$G$3:$G$62,5,Month_2!$B$3:$B$62,"="&amp;$C$3)</f>
        <v>0</v>
      </c>
      <c r="E69" s="26">
        <f>COUNTIFS(Month_3!$G$3:$G$62,5,Month_3!$B$3:$B$62,"="&amp;$C$3)</f>
        <v>0</v>
      </c>
      <c r="F69" s="26">
        <f>COUNTIFS(Month_4!$G$3:$G$62,5,Month_4!$B$3:$B$62,"="&amp;$C$3)</f>
        <v>0</v>
      </c>
      <c r="G69" s="26">
        <f>COUNTIFS(Month_5!$G$3:$G$62,5,Month_5!$B$3:$B$62,"="&amp;$C$3)</f>
        <v>0</v>
      </c>
      <c r="H69" s="26">
        <f>COUNTIFS(Month_6!$G$3:$G$62,5,Month_6!$B$3:$B$62,"="&amp;$C$3)</f>
        <v>0</v>
      </c>
      <c r="I69" s="26">
        <f>COUNTIFS(Month_7!$G$3:$G$62,5,Month_7!$B$3:$B$62,"="&amp;$C$3)</f>
        <v>0</v>
      </c>
      <c r="J69" s="26">
        <f>COUNTIFS(Month_8!$G$3:$G$62,5,Month_8!$B$3:$B$62,"="&amp;$C$3)</f>
        <v>0</v>
      </c>
      <c r="K69" s="26">
        <f>COUNTIFS(Month_9!$G$3:$G$62,5,Month_9!$B$3:$B$62,"="&amp;$C$3)</f>
        <v>0</v>
      </c>
      <c r="L69" s="26">
        <f>COUNTIFS(Month_10!$G$3:$G$62,5,Month_10!$B$3:$B$62,"="&amp;$C$3)</f>
        <v>0</v>
      </c>
      <c r="M69" s="26">
        <f>COUNTIFS(Month_11!$G$3:$G$62,5,Month_11!$B$3:$B$62,"="&amp;$C$3)</f>
        <v>0</v>
      </c>
      <c r="N69" s="26">
        <f>COUNTIFS(Month_12!$G$3:$G$62,5,Month_12!$B$3:$B$62,"="&amp;$C$3)</f>
        <v>0</v>
      </c>
    </row>
    <row r="70" spans="1:14">
      <c r="A70" s="111"/>
      <c r="B70" s="136"/>
      <c r="C70" s="20" t="e">
        <f>C69/C60</f>
        <v>#N/A</v>
      </c>
      <c r="D70" s="20" t="e">
        <f t="shared" ref="D70:N70" si="20">D69/D60</f>
        <v>#N/A</v>
      </c>
      <c r="E70" s="20" t="e">
        <f t="shared" si="20"/>
        <v>#N/A</v>
      </c>
      <c r="F70" s="20" t="e">
        <f t="shared" si="20"/>
        <v>#N/A</v>
      </c>
      <c r="G70" s="20" t="e">
        <f t="shared" si="20"/>
        <v>#N/A</v>
      </c>
      <c r="H70" s="20" t="e">
        <f t="shared" si="20"/>
        <v>#N/A</v>
      </c>
      <c r="I70" s="20" t="e">
        <f t="shared" si="20"/>
        <v>#N/A</v>
      </c>
      <c r="J70" s="20" t="e">
        <f t="shared" si="20"/>
        <v>#N/A</v>
      </c>
      <c r="K70" s="20" t="e">
        <f t="shared" si="20"/>
        <v>#N/A</v>
      </c>
      <c r="L70" s="20" t="e">
        <f t="shared" si="20"/>
        <v>#N/A</v>
      </c>
      <c r="M70" s="20" t="e">
        <f t="shared" si="20"/>
        <v>#N/A</v>
      </c>
      <c r="N70" s="20" t="e">
        <f t="shared" si="20"/>
        <v>#N/A</v>
      </c>
    </row>
    <row r="71" spans="1:14">
      <c r="A71" s="111"/>
      <c r="B71" s="136" t="s">
        <v>77</v>
      </c>
      <c r="C71" s="26">
        <f>COUNTIFS(Month_1!$G$3:$G$62,6,Month_1!$B$3:$B$62,"="&amp;$C$3)</f>
        <v>0</v>
      </c>
      <c r="D71" s="26">
        <f>COUNTIFS(Month_2!$G$3:$G$62,6,Month_2!$B$3:$B$62,"="&amp;$C$3)</f>
        <v>0</v>
      </c>
      <c r="E71" s="26">
        <f>COUNTIFS(Month_3!$G$3:$G$62,6,Month_3!$B$3:$B$62,"="&amp;$C$3)</f>
        <v>0</v>
      </c>
      <c r="F71" s="26">
        <f>COUNTIFS(Month_4!$G$3:$G$62,6,Month_4!$B$3:$B$62,"="&amp;$C$3)</f>
        <v>0</v>
      </c>
      <c r="G71" s="26">
        <f>COUNTIFS(Month_5!$G$3:$G$62,6,Month_5!$B$3:$B$62,"="&amp;$C$3)</f>
        <v>0</v>
      </c>
      <c r="H71" s="26">
        <f>COUNTIFS(Month_6!$G$3:$G$62,6,Month_6!$B$3:$B$62,"="&amp;$C$3)</f>
        <v>0</v>
      </c>
      <c r="I71" s="26">
        <f>COUNTIFS(Month_7!$G$3:$G$62,6,Month_7!$B$3:$B$62,"="&amp;$C$3)</f>
        <v>0</v>
      </c>
      <c r="J71" s="26">
        <f>COUNTIFS(Month_8!$G$3:$G$62,6,Month_8!$B$3:$B$62,"="&amp;$C$3)</f>
        <v>0</v>
      </c>
      <c r="K71" s="26">
        <f>COUNTIFS(Month_9!$G$3:$G$62,6,Month_9!$B$3:$B$62,"="&amp;$C$3)</f>
        <v>0</v>
      </c>
      <c r="L71" s="26">
        <f>COUNTIFS(Month_10!$G$3:$G$62,6,Month_10!$B$3:$B$62,"="&amp;$C$3)</f>
        <v>0</v>
      </c>
      <c r="M71" s="26">
        <f>COUNTIFS(Month_11!$G$3:$G$62,6,Month_11!$B$3:$B$62,"="&amp;$C$3)</f>
        <v>0</v>
      </c>
      <c r="N71" s="26">
        <f>COUNTIFS(Month_12!$G$3:$G$62,6,Month_12!$B$3:$B$62,"="&amp;$C$3)</f>
        <v>0</v>
      </c>
    </row>
    <row r="72" spans="1:14">
      <c r="A72" s="111"/>
      <c r="B72" s="136"/>
      <c r="C72" s="20" t="e">
        <f>C71/C60</f>
        <v>#N/A</v>
      </c>
      <c r="D72" s="20" t="e">
        <f t="shared" ref="D72:N72" si="21">D71/D60</f>
        <v>#N/A</v>
      </c>
      <c r="E72" s="20" t="e">
        <f t="shared" si="21"/>
        <v>#N/A</v>
      </c>
      <c r="F72" s="20" t="e">
        <f t="shared" si="21"/>
        <v>#N/A</v>
      </c>
      <c r="G72" s="20" t="e">
        <f t="shared" si="21"/>
        <v>#N/A</v>
      </c>
      <c r="H72" s="20" t="e">
        <f t="shared" si="21"/>
        <v>#N/A</v>
      </c>
      <c r="I72" s="20" t="e">
        <f t="shared" si="21"/>
        <v>#N/A</v>
      </c>
      <c r="J72" s="20" t="e">
        <f t="shared" si="21"/>
        <v>#N/A</v>
      </c>
      <c r="K72" s="20" t="e">
        <f t="shared" si="21"/>
        <v>#N/A</v>
      </c>
      <c r="L72" s="20" t="e">
        <f t="shared" si="21"/>
        <v>#N/A</v>
      </c>
      <c r="M72" s="20" t="e">
        <f t="shared" si="21"/>
        <v>#N/A</v>
      </c>
      <c r="N72" s="20" t="e">
        <f t="shared" si="21"/>
        <v>#N/A</v>
      </c>
    </row>
    <row r="73" spans="1:14">
      <c r="A73" s="111"/>
      <c r="B73" s="100" t="s">
        <v>78</v>
      </c>
      <c r="C73" s="2">
        <f>COUNTIFS(Month_1!$G$3:$G$62,7,Month_1!$B$3:$B$62,"="&amp;$C$3)</f>
        <v>0</v>
      </c>
      <c r="D73" s="2">
        <f>COUNTIFS(Month_2!$G$3:$G$62,7,Month_2!$B$3:$B$62,"="&amp;$C$3)</f>
        <v>0</v>
      </c>
      <c r="E73" s="2">
        <f>COUNTIFS(Month_3!$G$3:$G$62,7,Month_3!$B$3:$B$62,"="&amp;$C$3)</f>
        <v>0</v>
      </c>
      <c r="F73" s="2">
        <f>COUNTIFS(Month_4!$G$3:$G$62,7,Month_4!$B$3:$B$62,"="&amp;$C$3)</f>
        <v>0</v>
      </c>
      <c r="G73" s="2">
        <f>COUNTIFS(Month_5!$G$3:$G$62,7,Month_5!$B$3:$B$62,"="&amp;$C$3)</f>
        <v>0</v>
      </c>
      <c r="H73" s="2">
        <f>COUNTIFS(Month_6!$G$3:$G$62,7,Month_6!$B$3:$B$62,"="&amp;$C$3)</f>
        <v>0</v>
      </c>
      <c r="I73" s="2">
        <f>COUNTIFS(Month_7!$G$3:$G$62,7,Month_7!$B$3:$B$62,"="&amp;$C$3)</f>
        <v>0</v>
      </c>
      <c r="J73" s="2">
        <f>COUNTIFS(Month_8!$G$3:$G$62,7,Month_8!$B$3:$B$62,"="&amp;$C$3)</f>
        <v>0</v>
      </c>
      <c r="K73" s="2">
        <f>COUNTIFS(Month_9!$G$3:$G$62,7,Month_9!$B$3:$B$62,"="&amp;$C$3)</f>
        <v>0</v>
      </c>
      <c r="L73" s="2">
        <f>COUNTIFS(Month_10!$G$3:$G$62,7,Month_10!$B$3:$B$62,"="&amp;$C$3)</f>
        <v>0</v>
      </c>
      <c r="M73" s="2">
        <f>COUNTIFS(Month_11!$G$3:$G$62,7,Month_11!$B$3:$B$62,"="&amp;$C$3)</f>
        <v>0</v>
      </c>
      <c r="N73" s="2">
        <f>COUNTIFS(Month_12!$G$3:$G$62,7,Month_12!$B$3:$B$62,"="&amp;$C$3)</f>
        <v>0</v>
      </c>
    </row>
    <row r="74" spans="1:14">
      <c r="A74" s="112"/>
      <c r="B74" s="101"/>
      <c r="C74" s="20" t="e">
        <f>C73/C60</f>
        <v>#N/A</v>
      </c>
      <c r="D74" s="20" t="e">
        <f t="shared" ref="D74:N74" si="22">D73/D60</f>
        <v>#N/A</v>
      </c>
      <c r="E74" s="20" t="e">
        <f t="shared" si="22"/>
        <v>#N/A</v>
      </c>
      <c r="F74" s="20" t="e">
        <f t="shared" si="22"/>
        <v>#N/A</v>
      </c>
      <c r="G74" s="20" t="e">
        <f t="shared" si="22"/>
        <v>#N/A</v>
      </c>
      <c r="H74" s="20" t="e">
        <f t="shared" si="22"/>
        <v>#N/A</v>
      </c>
      <c r="I74" s="20" t="e">
        <f t="shared" si="22"/>
        <v>#N/A</v>
      </c>
      <c r="J74" s="20" t="e">
        <f t="shared" si="22"/>
        <v>#N/A</v>
      </c>
      <c r="K74" s="20" t="e">
        <f t="shared" si="22"/>
        <v>#N/A</v>
      </c>
      <c r="L74" s="20" t="e">
        <f t="shared" si="22"/>
        <v>#N/A</v>
      </c>
      <c r="M74" s="20" t="e">
        <f t="shared" si="22"/>
        <v>#N/A</v>
      </c>
      <c r="N74" s="20" t="e">
        <f t="shared" si="22"/>
        <v>#N/A</v>
      </c>
    </row>
    <row r="97" spans="1:14" ht="30" customHeight="1">
      <c r="A97" s="107" t="s">
        <v>26</v>
      </c>
      <c r="B97" s="107"/>
      <c r="C97" s="11" t="s">
        <v>27</v>
      </c>
      <c r="D97" s="11" t="s">
        <v>28</v>
      </c>
      <c r="E97" s="11" t="s">
        <v>29</v>
      </c>
      <c r="F97" s="11" t="s">
        <v>30</v>
      </c>
      <c r="G97" s="11" t="s">
        <v>31</v>
      </c>
      <c r="H97" s="11" t="s">
        <v>32</v>
      </c>
      <c r="I97" s="11" t="s">
        <v>33</v>
      </c>
      <c r="J97" s="11" t="s">
        <v>34</v>
      </c>
      <c r="K97" s="11" t="s">
        <v>35</v>
      </c>
      <c r="L97" s="11" t="s">
        <v>36</v>
      </c>
      <c r="M97" s="11" t="s">
        <v>37</v>
      </c>
      <c r="N97" s="11" t="s">
        <v>38</v>
      </c>
    </row>
    <row r="98" spans="1:14" ht="30" customHeight="1">
      <c r="A98" s="107"/>
      <c r="B98" s="107"/>
      <c r="C98" s="13" t="str">
        <f>IF(Instructions!C5="",C5,Instructions!C5)</f>
        <v>Month_1</v>
      </c>
      <c r="D98" s="13" t="str">
        <f>IF(C98=C97,D97,IF(MONTH(C98)=12,DATE(YEAR(C98)+1,1,1),DATE(YEAR(C98),MONTH(C98)+1,1)))</f>
        <v>Month_2</v>
      </c>
      <c r="E98" s="13" t="str">
        <f t="shared" ref="E98:N98" si="23">IF(D98=D97,E97,IF(MONTH(D98)=12,DATE(YEAR(D98)+1,1,1),DATE(YEAR(D98),MONTH(D98)+1,1)))</f>
        <v>Month_3</v>
      </c>
      <c r="F98" s="13" t="str">
        <f t="shared" si="23"/>
        <v>Month_4</v>
      </c>
      <c r="G98" s="13" t="str">
        <f t="shared" si="23"/>
        <v>Month_5</v>
      </c>
      <c r="H98" s="13" t="str">
        <f t="shared" si="23"/>
        <v>Month_6</v>
      </c>
      <c r="I98" s="13" t="str">
        <f t="shared" si="23"/>
        <v>Month_7</v>
      </c>
      <c r="J98" s="13" t="str">
        <f t="shared" si="23"/>
        <v>Month_8</v>
      </c>
      <c r="K98" s="13" t="str">
        <f t="shared" si="23"/>
        <v>Month_9</v>
      </c>
      <c r="L98" s="13" t="str">
        <f t="shared" si="23"/>
        <v>Month_10</v>
      </c>
      <c r="M98" s="13" t="str">
        <f t="shared" si="23"/>
        <v>Month_11</v>
      </c>
      <c r="N98" s="13" t="str">
        <f t="shared" si="23"/>
        <v>Month_12</v>
      </c>
    </row>
    <row r="99" spans="1:14">
      <c r="A99" s="113" t="s">
        <v>40</v>
      </c>
      <c r="B99" s="114"/>
      <c r="C99" s="21" t="e">
        <f>IF($C$3="",NA(),COUNTIF(Month_1!$B$3:$B$62,"="&amp;$C$3))</f>
        <v>#N/A</v>
      </c>
      <c r="D99" s="21" t="e">
        <f>IF($C$3="",NA(),COUNTIF(Month_2!$B$3:$B$62,"="&amp;$C$3))</f>
        <v>#N/A</v>
      </c>
      <c r="E99" s="21" t="e">
        <f>IF($C$3="",NA(),COUNTIF(Month_3!$B$3:$B$62,"="&amp;$C$3))</f>
        <v>#N/A</v>
      </c>
      <c r="F99" s="21" t="e">
        <f>IF($C$3="",NA(),COUNTIF(Month_4!$B$3:$B$62,"="&amp;$C$3))</f>
        <v>#N/A</v>
      </c>
      <c r="G99" s="21" t="e">
        <f>IF($C$3="",NA(),COUNTIF(Month_5!$B$3:$B$62,"="&amp;$C$3))</f>
        <v>#N/A</v>
      </c>
      <c r="H99" s="21" t="e">
        <f>IF($C$3="",NA(),COUNTIF(Month_6!$B$3:$B$62,"="&amp;$C$3))</f>
        <v>#N/A</v>
      </c>
      <c r="I99" s="21" t="e">
        <f>IF($C$3="",NA(),COUNTIF(Month_7!$B$3:$B$62,"="&amp;$C$3))</f>
        <v>#N/A</v>
      </c>
      <c r="J99" s="21" t="e">
        <f>IF($C$3="",NA(),COUNTIF(Month_8!$B$3:$B$62,"="&amp;$C$3))</f>
        <v>#N/A</v>
      </c>
      <c r="K99" s="21" t="e">
        <f>IF($C$3="",NA(),COUNTIF(Month_9!$B$3:$B$62,"="&amp;$C$3))</f>
        <v>#N/A</v>
      </c>
      <c r="L99" s="21" t="e">
        <f>IF($C$3="",NA(),COUNTIF(Month_10!$B$3:$B$62,"="&amp;$C$3))</f>
        <v>#N/A</v>
      </c>
      <c r="M99" s="21" t="e">
        <f>IF($C$3="",NA(),COUNTIF(Month_11!$B$3:$B$62,"="&amp;$C$3))</f>
        <v>#N/A</v>
      </c>
      <c r="N99" s="21" t="e">
        <f>IF($C$3="",NA(),COUNTIF(Month_12!$B$3:$B$62,"="&amp;$C$3))</f>
        <v>#N/A</v>
      </c>
    </row>
    <row r="100" spans="1:14">
      <c r="A100" s="110" t="str">
        <f>"Shift Start Time: "&amp;$C$3</f>
        <v xml:space="preserve">Shift Start Time: </v>
      </c>
      <c r="B100" s="137" t="str">
        <f>IF(Instructions!C7="","",Instructions!C7)</f>
        <v/>
      </c>
      <c r="C100" s="3">
        <f>COUNTIFS(Month_1!$I$3:$I$62,1,Month_1!$B$3:$B$62,"="&amp;$C$3)</f>
        <v>0</v>
      </c>
      <c r="D100" s="3">
        <f>COUNTIFS(Month_2!$I$3:$I$62,1,Month_2!$B$3:$B$62,"="&amp;$C$3)</f>
        <v>0</v>
      </c>
      <c r="E100" s="3">
        <f>COUNTIFS(Month_3!$I$3:$I$62,1,Month_3!$B$3:$B$62,"="&amp;$C$3)</f>
        <v>0</v>
      </c>
      <c r="F100" s="3">
        <f>COUNTIFS(Month_4!$I$3:$I$62,1,Month_4!$B$3:$B$62,"="&amp;$C$3)</f>
        <v>0</v>
      </c>
      <c r="G100" s="3">
        <f>COUNTIFS(Month_5!$I$3:$I$62,1,Month_5!$B$3:$B$62,"="&amp;$C$3)</f>
        <v>0</v>
      </c>
      <c r="H100" s="3">
        <f>COUNTIFS(Month_6!$I$3:$I$62,1,Month_6!$B$3:$B$62,"="&amp;$C$3)</f>
        <v>0</v>
      </c>
      <c r="I100" s="3">
        <f>COUNTIFS(Month_7!$I$3:$I$62,1,Month_7!$B$3:$B$62,"="&amp;$C$3)</f>
        <v>0</v>
      </c>
      <c r="J100" s="3">
        <f>COUNTIFS(Month_8!$I$3:$I$62,1,Month_8!$B$3:$B$62,"="&amp;$C$3)</f>
        <v>0</v>
      </c>
      <c r="K100" s="3">
        <f>COUNTIFS(Month_9!$I$3:$I$62,1,Month_9!$B$3:$B$62,"="&amp;$C$3)</f>
        <v>0</v>
      </c>
      <c r="L100" s="3">
        <f>COUNTIFS(Month_10!$I$3:$I$62,1,Month_10!$B$3:$B$62,"="&amp;$C$3)</f>
        <v>0</v>
      </c>
      <c r="M100" s="3">
        <f>COUNTIFS(Month_11!$I$3:$I$62,1,Month_11!$B$3:$B$62,"="&amp;$C$3)</f>
        <v>0</v>
      </c>
      <c r="N100" s="3">
        <f>COUNTIFS(Month_12!$I$3:$I$62,1,Month_12!$B$3:$B$62,"="&amp;$C$3)</f>
        <v>0</v>
      </c>
    </row>
    <row r="101" spans="1:14">
      <c r="A101" s="111"/>
      <c r="B101" s="138"/>
      <c r="C101" s="20" t="e">
        <f>C100/C99</f>
        <v>#N/A</v>
      </c>
      <c r="D101" s="20" t="e">
        <f t="shared" ref="D101:N101" si="24">D100/D99</f>
        <v>#N/A</v>
      </c>
      <c r="E101" s="20" t="e">
        <f t="shared" si="24"/>
        <v>#N/A</v>
      </c>
      <c r="F101" s="20" t="e">
        <f t="shared" si="24"/>
        <v>#N/A</v>
      </c>
      <c r="G101" s="20" t="e">
        <f t="shared" si="24"/>
        <v>#N/A</v>
      </c>
      <c r="H101" s="20" t="e">
        <f t="shared" si="24"/>
        <v>#N/A</v>
      </c>
      <c r="I101" s="20" t="e">
        <f t="shared" si="24"/>
        <v>#N/A</v>
      </c>
      <c r="J101" s="20" t="e">
        <f t="shared" si="24"/>
        <v>#N/A</v>
      </c>
      <c r="K101" s="20" t="e">
        <f t="shared" si="24"/>
        <v>#N/A</v>
      </c>
      <c r="L101" s="20" t="e">
        <f t="shared" si="24"/>
        <v>#N/A</v>
      </c>
      <c r="M101" s="20" t="e">
        <f t="shared" si="24"/>
        <v>#N/A</v>
      </c>
      <c r="N101" s="20" t="e">
        <f t="shared" si="24"/>
        <v>#N/A</v>
      </c>
    </row>
    <row r="102" spans="1:14">
      <c r="A102" s="111"/>
      <c r="B102" s="137" t="str">
        <f>IF(Instructions!C7="","",Sheet1!C2)</f>
        <v/>
      </c>
      <c r="C102" s="3">
        <f>COUNTIFS(Month_1!$I$3:$I$62,2,Month_1!$B$3:$B$62,"="&amp;$C$3)</f>
        <v>0</v>
      </c>
      <c r="D102" s="3">
        <f>COUNTIFS(Month_2!$I$3:$I$62,2,Month_2!$B$3:$B$62,"="&amp;$C$3)</f>
        <v>0</v>
      </c>
      <c r="E102" s="3">
        <f>COUNTIFS(Month_3!$I$3:$I$62,2,Month_3!$B$3:$B$62,"="&amp;$C$3)</f>
        <v>0</v>
      </c>
      <c r="F102" s="3">
        <f>COUNTIFS(Month_4!$I$3:$I$62,2,Month_4!$B$3:$B$62,"="&amp;$C$3)</f>
        <v>0</v>
      </c>
      <c r="G102" s="3">
        <f>COUNTIFS(Month_5!$I$3:$I$62,2,Month_5!$B$3:$B$62,"="&amp;$C$3)</f>
        <v>0</v>
      </c>
      <c r="H102" s="3">
        <f>COUNTIFS(Month_6!$I$3:$I$62,2,Month_6!$B$3:$B$62,"="&amp;$C$3)</f>
        <v>0</v>
      </c>
      <c r="I102" s="3">
        <f>COUNTIFS(Month_7!$I$3:$I$62,2,Month_7!$B$3:$B$62,"="&amp;$C$3)</f>
        <v>0</v>
      </c>
      <c r="J102" s="3">
        <f>COUNTIFS(Month_8!$I$3:$I$62,2,Month_8!$B$3:$B$62,"="&amp;$C$3)</f>
        <v>0</v>
      </c>
      <c r="K102" s="3">
        <f>COUNTIFS(Month_9!$I$3:$I$62,2,Month_9!$B$3:$B$62,"="&amp;$C$3)</f>
        <v>0</v>
      </c>
      <c r="L102" s="3">
        <f>COUNTIFS(Month_10!$I$3:$I$62,2,Month_10!$B$3:$B$62,"="&amp;$C$3)</f>
        <v>0</v>
      </c>
      <c r="M102" s="3">
        <f>COUNTIFS(Month_11!$I$3:$I$62,2,Month_11!$B$3:$B$62,"="&amp;$C$3)</f>
        <v>0</v>
      </c>
      <c r="N102" s="3">
        <f>COUNTIFS(Month_12!$I$3:$I$62,2,Month_12!$B$3:$B$62,"="&amp;$C$3)</f>
        <v>0</v>
      </c>
    </row>
    <row r="103" spans="1:14">
      <c r="A103" s="111"/>
      <c r="B103" s="138"/>
      <c r="C103" s="20" t="e">
        <f>C102/C99</f>
        <v>#N/A</v>
      </c>
      <c r="D103" s="20" t="e">
        <f t="shared" ref="D103:N103" si="25">D102/D99</f>
        <v>#N/A</v>
      </c>
      <c r="E103" s="20" t="e">
        <f t="shared" si="25"/>
        <v>#N/A</v>
      </c>
      <c r="F103" s="20" t="e">
        <f t="shared" si="25"/>
        <v>#N/A</v>
      </c>
      <c r="G103" s="20" t="e">
        <f t="shared" si="25"/>
        <v>#N/A</v>
      </c>
      <c r="H103" s="20" t="e">
        <f t="shared" si="25"/>
        <v>#N/A</v>
      </c>
      <c r="I103" s="20" t="e">
        <f t="shared" si="25"/>
        <v>#N/A</v>
      </c>
      <c r="J103" s="20" t="e">
        <f t="shared" si="25"/>
        <v>#N/A</v>
      </c>
      <c r="K103" s="20" t="e">
        <f t="shared" si="25"/>
        <v>#N/A</v>
      </c>
      <c r="L103" s="20" t="e">
        <f t="shared" si="25"/>
        <v>#N/A</v>
      </c>
      <c r="M103" s="20" t="e">
        <f t="shared" si="25"/>
        <v>#N/A</v>
      </c>
      <c r="N103" s="20" t="e">
        <f t="shared" si="25"/>
        <v>#N/A</v>
      </c>
    </row>
    <row r="104" spans="1:14">
      <c r="A104" s="111"/>
      <c r="B104" s="137" t="str">
        <f>IF(Instructions!C7="","",IF(Sheet1!C3="","N/A",Sheet1!C3))</f>
        <v/>
      </c>
      <c r="C104" s="2">
        <f>COUNTIFS(Month_1!$I$3:$I$62,3,Month_1!$B$3:$B$62,"="&amp;$C$3)</f>
        <v>0</v>
      </c>
      <c r="D104" s="2">
        <f>COUNTIFS(Month_2!$I$3:$I$62,3,Month_2!$B$3:$B$62,"="&amp;$C$3)</f>
        <v>0</v>
      </c>
      <c r="E104" s="2">
        <f>COUNTIFS(Month_3!$I$3:$I$62,3,Month_3!$B$3:$B$62,"="&amp;$C$3)</f>
        <v>0</v>
      </c>
      <c r="F104" s="2">
        <f>COUNTIFS(Month_4!$I$3:$I$62,3,Month_4!$B$3:$B$62,"="&amp;$C$3)</f>
        <v>0</v>
      </c>
      <c r="G104" s="2">
        <f>COUNTIFS(Month_5!$I$3:$I$62,3,Month_5!$B$3:$B$62,"="&amp;$C$3)</f>
        <v>0</v>
      </c>
      <c r="H104" s="2">
        <f>COUNTIFS(Month_6!$I$3:$I$62,3,Month_6!$B$3:$B$62,"="&amp;$C$3)</f>
        <v>0</v>
      </c>
      <c r="I104" s="2">
        <f>COUNTIFS(Month_7!$I$3:$I$62,3,Month_7!$B$3:$B$62,"="&amp;$C$3)</f>
        <v>0</v>
      </c>
      <c r="J104" s="2">
        <f>COUNTIFS(Month_8!$I$3:$I$62,3,Month_8!$B$3:$B$62,"="&amp;$C$3)</f>
        <v>0</v>
      </c>
      <c r="K104" s="2">
        <f>COUNTIFS(Month_9!$I$3:$I$62,3,Month_9!$B$3:$B$62,"="&amp;$C$3)</f>
        <v>0</v>
      </c>
      <c r="L104" s="2">
        <f>COUNTIFS(Month_10!$I$3:$I$62,3,Month_10!$B$3:$B$62,"="&amp;$C$3)</f>
        <v>0</v>
      </c>
      <c r="M104" s="2">
        <f>COUNTIFS(Month_11!$I$3:$I$62,3,Month_11!$B$3:$B$62,"="&amp;$C$3)</f>
        <v>0</v>
      </c>
      <c r="N104" s="2">
        <f>COUNTIFS(Month_12!$I$3:$I$62,3,Month_12!$B$3:$B$62,"="&amp;$C$3)</f>
        <v>0</v>
      </c>
    </row>
    <row r="105" spans="1:14">
      <c r="A105" s="112"/>
      <c r="B105" s="138"/>
      <c r="C105" s="20" t="e">
        <f>C104/C99</f>
        <v>#N/A</v>
      </c>
      <c r="D105" s="20" t="e">
        <f t="shared" ref="D105:N105" si="26">D104/D99</f>
        <v>#N/A</v>
      </c>
      <c r="E105" s="20" t="e">
        <f t="shared" si="26"/>
        <v>#N/A</v>
      </c>
      <c r="F105" s="20" t="e">
        <f t="shared" si="26"/>
        <v>#N/A</v>
      </c>
      <c r="G105" s="20" t="e">
        <f t="shared" si="26"/>
        <v>#N/A</v>
      </c>
      <c r="H105" s="20" t="e">
        <f t="shared" si="26"/>
        <v>#N/A</v>
      </c>
      <c r="I105" s="20" t="e">
        <f t="shared" si="26"/>
        <v>#N/A</v>
      </c>
      <c r="J105" s="20" t="e">
        <f t="shared" si="26"/>
        <v>#N/A</v>
      </c>
      <c r="K105" s="20" t="e">
        <f t="shared" si="26"/>
        <v>#N/A</v>
      </c>
      <c r="L105" s="20" t="e">
        <f t="shared" si="26"/>
        <v>#N/A</v>
      </c>
      <c r="M105" s="20" t="e">
        <f t="shared" si="26"/>
        <v>#N/A</v>
      </c>
      <c r="N105" s="20" t="e">
        <f t="shared" si="26"/>
        <v>#N/A</v>
      </c>
    </row>
    <row r="128" spans="1:14" ht="30" customHeight="1">
      <c r="A128" s="107" t="s">
        <v>26</v>
      </c>
      <c r="B128" s="107"/>
      <c r="C128" s="11" t="s">
        <v>27</v>
      </c>
      <c r="D128" s="11" t="s">
        <v>28</v>
      </c>
      <c r="E128" s="11" t="s">
        <v>29</v>
      </c>
      <c r="F128" s="11" t="s">
        <v>30</v>
      </c>
      <c r="G128" s="11" t="s">
        <v>31</v>
      </c>
      <c r="H128" s="11" t="s">
        <v>32</v>
      </c>
      <c r="I128" s="11" t="s">
        <v>33</v>
      </c>
      <c r="J128" s="11" t="s">
        <v>34</v>
      </c>
      <c r="K128" s="11" t="s">
        <v>35</v>
      </c>
      <c r="L128" s="11" t="s">
        <v>36</v>
      </c>
      <c r="M128" s="11" t="s">
        <v>37</v>
      </c>
      <c r="N128" s="11" t="s">
        <v>38</v>
      </c>
    </row>
    <row r="129" spans="1:14" ht="30" customHeight="1">
      <c r="A129" s="107"/>
      <c r="B129" s="107"/>
      <c r="C129" s="13" t="str">
        <f>IF(Instructions!C5="",C5,Instructions!C5)</f>
        <v>Month_1</v>
      </c>
      <c r="D129" s="13" t="str">
        <f t="shared" ref="D129:N129" si="27">IF(C129=C128,D128,IF(MONTH(C129)=12,DATE(YEAR(C129)+1,1,1),DATE(YEAR(C129),MONTH(C129)+1,1)))</f>
        <v>Month_2</v>
      </c>
      <c r="E129" s="13" t="str">
        <f t="shared" si="27"/>
        <v>Month_3</v>
      </c>
      <c r="F129" s="13" t="str">
        <f t="shared" si="27"/>
        <v>Month_4</v>
      </c>
      <c r="G129" s="13" t="str">
        <f t="shared" si="27"/>
        <v>Month_5</v>
      </c>
      <c r="H129" s="13" t="str">
        <f t="shared" si="27"/>
        <v>Month_6</v>
      </c>
      <c r="I129" s="13" t="str">
        <f t="shared" si="27"/>
        <v>Month_7</v>
      </c>
      <c r="J129" s="13" t="str">
        <f t="shared" si="27"/>
        <v>Month_8</v>
      </c>
      <c r="K129" s="13" t="str">
        <f t="shared" si="27"/>
        <v>Month_9</v>
      </c>
      <c r="L129" s="13" t="str">
        <f t="shared" si="27"/>
        <v>Month_10</v>
      </c>
      <c r="M129" s="13" t="str">
        <f t="shared" si="27"/>
        <v>Month_11</v>
      </c>
      <c r="N129" s="13" t="str">
        <f t="shared" si="27"/>
        <v>Month_12</v>
      </c>
    </row>
    <row r="130" spans="1:14">
      <c r="A130" s="113" t="s">
        <v>40</v>
      </c>
      <c r="B130" s="114"/>
      <c r="C130" s="21" t="e">
        <f>IF($C$3="",NA(),COUNTIF(Month_1!$B$3:$B$62,"="&amp;$C$3))</f>
        <v>#N/A</v>
      </c>
      <c r="D130" s="21" t="e">
        <f>IF($C$3="",NA(),COUNTIF(Month_2!$B$3:$B$62,"="&amp;$C$3))</f>
        <v>#N/A</v>
      </c>
      <c r="E130" s="21" t="e">
        <f>IF($C$3="",NA(),COUNTIF(Month_3!$B$3:$B$62,"="&amp;$C$3))</f>
        <v>#N/A</v>
      </c>
      <c r="F130" s="21" t="e">
        <f>IF($C$3="",NA(),COUNTIF(Month_4!$B$3:$B$62,"="&amp;$C$3))</f>
        <v>#N/A</v>
      </c>
      <c r="G130" s="21" t="e">
        <f>IF($C$3="",NA(),COUNTIF(Month_5!$B$3:$B$62,"="&amp;$C$3))</f>
        <v>#N/A</v>
      </c>
      <c r="H130" s="21" t="e">
        <f>IF($C$3="",NA(),COUNTIF(Month_6!$B$3:$B$62,"="&amp;$C$3))</f>
        <v>#N/A</v>
      </c>
      <c r="I130" s="21" t="e">
        <f>IF($C$3="",NA(),COUNTIF(Month_7!$B$3:$B$62,"="&amp;$C$3))</f>
        <v>#N/A</v>
      </c>
      <c r="J130" s="21" t="e">
        <f>IF($C$3="",NA(),COUNTIF(Month_8!$B$3:$B$62,"="&amp;$C$3))</f>
        <v>#N/A</v>
      </c>
      <c r="K130" s="21" t="e">
        <f>IF($C$3="",NA(),COUNTIF(Month_9!$B$3:$B$62,"="&amp;$C$3))</f>
        <v>#N/A</v>
      </c>
      <c r="L130" s="21" t="e">
        <f>IF($C$3="",NA(),COUNTIF(Month_10!$B$3:$B$62,"="&amp;$C$3))</f>
        <v>#N/A</v>
      </c>
      <c r="M130" s="21" t="e">
        <f>IF($C$3="",NA(),COUNTIF(Month_11!$B$3:$B$62,"="&amp;$C$3))</f>
        <v>#N/A</v>
      </c>
      <c r="N130" s="21" t="e">
        <f>IF($C$3="",NA(),COUNTIF(Month_12!$B$3:$B$62,"="&amp;$C$3))</f>
        <v>#N/A</v>
      </c>
    </row>
    <row r="131" spans="1:14">
      <c r="A131" s="140" t="str">
        <f>"Time of Fall: "&amp;$C$3</f>
        <v xml:space="preserve">Time of Fall: </v>
      </c>
      <c r="B131" s="100" t="s">
        <v>81</v>
      </c>
      <c r="C131" s="2">
        <f>COUNTIFS(Month_1!$J$3:$J$62,1,Month_1!$B$3:$B$62,"="&amp;$C$3)</f>
        <v>0</v>
      </c>
      <c r="D131" s="2">
        <f>COUNTIFS(Month_2!$J$3:$J$62,1,Month_2!$B$3:$B$62,"="&amp;$C$3)</f>
        <v>0</v>
      </c>
      <c r="E131" s="2">
        <f>COUNTIFS(Month_3!$J$3:$J$62,1,Month_3!$B$3:$B$62,"="&amp;$C$3)</f>
        <v>0</v>
      </c>
      <c r="F131" s="2">
        <f>COUNTIFS(Month_4!$J$3:$J$62,1,Month_4!$B$3:$B$62,"="&amp;$C$3)</f>
        <v>0</v>
      </c>
      <c r="G131" s="2">
        <f>COUNTIFS(Month_5!$J$3:$J$62,1,Month_5!$B$3:$B$62,"="&amp;$C$3)</f>
        <v>0</v>
      </c>
      <c r="H131" s="2">
        <f>COUNTIFS(Month_6!$J$3:$J$62,1,Month_6!$B$3:$B$62,"="&amp;$C$3)</f>
        <v>0</v>
      </c>
      <c r="I131" s="2">
        <f>COUNTIFS(Month_7!$J$3:$J$62,1,Month_7!$B$3:$B$62,"="&amp;$C$3)</f>
        <v>0</v>
      </c>
      <c r="J131" s="2">
        <f>COUNTIFS(Month_8!$J$3:$J$62,1,Month_8!$B$3:$B$62,"="&amp;$C$3)</f>
        <v>0</v>
      </c>
      <c r="K131" s="2">
        <f>COUNTIFS(Month_9!$J$3:$J$62,1,Month_9!$B$3:$B$62,"="&amp;$C$3)</f>
        <v>0</v>
      </c>
      <c r="L131" s="2">
        <f>COUNTIFS(Month_10!$J$3:$J$62,1,Month_10!$B$3:$B$62,"="&amp;$C$3)</f>
        <v>0</v>
      </c>
      <c r="M131" s="2">
        <f>COUNTIFS(Month_11!$J$3:$J$62,1,Month_11!$B$3:$B$62,"="&amp;$C$3)</f>
        <v>0</v>
      </c>
      <c r="N131" s="2">
        <f>COUNTIFS(Month_12!$J$3:$J$62,1,Month_12!$B$3:$B$62,"="&amp;$C$3)</f>
        <v>0</v>
      </c>
    </row>
    <row r="132" spans="1:14">
      <c r="A132" s="140"/>
      <c r="B132" s="101"/>
      <c r="C132" s="19" t="e">
        <f>C131/C130</f>
        <v>#N/A</v>
      </c>
      <c r="D132" s="19" t="e">
        <f t="shared" ref="D132:N132" si="28">D131/D130</f>
        <v>#N/A</v>
      </c>
      <c r="E132" s="19" t="e">
        <f t="shared" si="28"/>
        <v>#N/A</v>
      </c>
      <c r="F132" s="19" t="e">
        <f t="shared" si="28"/>
        <v>#N/A</v>
      </c>
      <c r="G132" s="19" t="e">
        <f t="shared" si="28"/>
        <v>#N/A</v>
      </c>
      <c r="H132" s="19" t="e">
        <f t="shared" si="28"/>
        <v>#N/A</v>
      </c>
      <c r="I132" s="19" t="e">
        <f t="shared" si="28"/>
        <v>#N/A</v>
      </c>
      <c r="J132" s="19" t="e">
        <f t="shared" si="28"/>
        <v>#N/A</v>
      </c>
      <c r="K132" s="19" t="e">
        <f t="shared" si="28"/>
        <v>#N/A</v>
      </c>
      <c r="L132" s="19" t="e">
        <f t="shared" si="28"/>
        <v>#N/A</v>
      </c>
      <c r="M132" s="19" t="e">
        <f t="shared" si="28"/>
        <v>#N/A</v>
      </c>
      <c r="N132" s="19" t="e">
        <f t="shared" si="28"/>
        <v>#N/A</v>
      </c>
    </row>
    <row r="133" spans="1:14">
      <c r="A133" s="140"/>
      <c r="B133" s="100" t="s">
        <v>82</v>
      </c>
      <c r="C133" s="2">
        <f>COUNTIFS(Month_1!$J$3:$J$62,2,Month_1!$B$3:$B$62,"="&amp;$C$3)</f>
        <v>0</v>
      </c>
      <c r="D133" s="2">
        <f>COUNTIFS(Month_2!$J$3:$J$62,2,Month_2!$B$3:$B$62,"="&amp;$C$3)</f>
        <v>0</v>
      </c>
      <c r="E133" s="2">
        <f>COUNTIFS(Month_3!$J$3:$J$62,2,Month_3!$B$3:$B$62,"="&amp;$C$3)</f>
        <v>0</v>
      </c>
      <c r="F133" s="2">
        <f>COUNTIFS(Month_4!$J$3:$J$62,2,Month_4!$B$3:$B$62,"="&amp;$C$3)</f>
        <v>0</v>
      </c>
      <c r="G133" s="2">
        <f>COUNTIFS(Month_5!$J$3:$J$62,2,Month_5!$B$3:$B$62,"="&amp;$C$3)</f>
        <v>0</v>
      </c>
      <c r="H133" s="2">
        <f>COUNTIFS(Month_6!$J$3:$J$62,2,Month_6!$B$3:$B$62,"="&amp;$C$3)</f>
        <v>0</v>
      </c>
      <c r="I133" s="2">
        <f>COUNTIFS(Month_7!$J$3:$J$62,2,Month_7!$B$3:$B$62,"="&amp;$C$3)</f>
        <v>0</v>
      </c>
      <c r="J133" s="2">
        <f>COUNTIFS(Month_8!$J$3:$J$62,2,Month_8!$B$3:$B$62,"="&amp;$C$3)</f>
        <v>0</v>
      </c>
      <c r="K133" s="2">
        <f>COUNTIFS(Month_9!$J$3:$J$62,2,Month_9!$B$3:$B$62,"="&amp;$C$3)</f>
        <v>0</v>
      </c>
      <c r="L133" s="2">
        <f>COUNTIFS(Month_10!$J$3:$J$62,2,Month_10!$B$3:$B$62,"="&amp;$C$3)</f>
        <v>0</v>
      </c>
      <c r="M133" s="2">
        <f>COUNTIFS(Month_11!$J$3:$J$62,2,Month_11!$B$3:$B$62,"="&amp;$C$3)</f>
        <v>0</v>
      </c>
      <c r="N133" s="2">
        <f>COUNTIFS(Month_12!$J$3:$J$62,2,Month_12!$B$3:$B$62,"="&amp;$C$3)</f>
        <v>0</v>
      </c>
    </row>
    <row r="134" spans="1:14">
      <c r="A134" s="140"/>
      <c r="B134" s="101"/>
      <c r="C134" s="20" t="e">
        <f>C133/C130</f>
        <v>#N/A</v>
      </c>
      <c r="D134" s="20" t="e">
        <f t="shared" ref="D134:N134" si="29">D133/D130</f>
        <v>#N/A</v>
      </c>
      <c r="E134" s="20" t="e">
        <f t="shared" si="29"/>
        <v>#N/A</v>
      </c>
      <c r="F134" s="20" t="e">
        <f t="shared" si="29"/>
        <v>#N/A</v>
      </c>
      <c r="G134" s="20" t="e">
        <f t="shared" si="29"/>
        <v>#N/A</v>
      </c>
      <c r="H134" s="20" t="e">
        <f t="shared" si="29"/>
        <v>#N/A</v>
      </c>
      <c r="I134" s="20" t="e">
        <f t="shared" si="29"/>
        <v>#N/A</v>
      </c>
      <c r="J134" s="20" t="e">
        <f t="shared" si="29"/>
        <v>#N/A</v>
      </c>
      <c r="K134" s="20" t="e">
        <f t="shared" si="29"/>
        <v>#N/A</v>
      </c>
      <c r="L134" s="20" t="e">
        <f t="shared" si="29"/>
        <v>#N/A</v>
      </c>
      <c r="M134" s="20" t="e">
        <f t="shared" si="29"/>
        <v>#N/A</v>
      </c>
      <c r="N134" s="20" t="e">
        <f t="shared" si="29"/>
        <v>#N/A</v>
      </c>
    </row>
    <row r="135" spans="1:14">
      <c r="A135" s="140"/>
      <c r="B135" s="139" t="s">
        <v>83</v>
      </c>
      <c r="C135" s="2">
        <f>COUNTIFS(Month_1!$J$3:$J$62,3,Month_1!$B$3:$B$62,"="&amp;$C$3)</f>
        <v>0</v>
      </c>
      <c r="D135" s="2">
        <f>COUNTIFS(Month_2!$J$3:$J$62,3,Month_2!$B$3:$B$62,"="&amp;$C$3)</f>
        <v>0</v>
      </c>
      <c r="E135" s="2">
        <f>COUNTIFS(Month_3!$J$3:$J$62,3,Month_3!$B$3:$B$62,"="&amp;$C$3)</f>
        <v>0</v>
      </c>
      <c r="F135" s="2">
        <f>COUNTIFS(Month_4!$J$3:$J$62,3,Month_4!$B$3:$B$62,"="&amp;$C$3)</f>
        <v>0</v>
      </c>
      <c r="G135" s="2">
        <f>COUNTIFS(Month_5!$J$3:$J$62,3,Month_5!$B$3:$B$62,"="&amp;$C$3)</f>
        <v>0</v>
      </c>
      <c r="H135" s="2">
        <f>COUNTIFS(Month_6!$J$3:$J$62,3,Month_6!$B$3:$B$62,"="&amp;$C$3)</f>
        <v>0</v>
      </c>
      <c r="I135" s="2">
        <f>COUNTIFS(Month_7!$J$3:$J$62,3,Month_7!$B$3:$B$62,"="&amp;$C$3)</f>
        <v>0</v>
      </c>
      <c r="J135" s="2">
        <f>COUNTIFS(Month_8!$J$3:$J$62,3,Month_8!$B$3:$B$62,"="&amp;$C$3)</f>
        <v>0</v>
      </c>
      <c r="K135" s="2">
        <f>COUNTIFS(Month_9!$J$3:$J$62,3,Month_9!$B$3:$B$62,"="&amp;$C$3)</f>
        <v>0</v>
      </c>
      <c r="L135" s="2">
        <f>COUNTIFS(Month_10!$J$3:$J$62,3,Month_10!$B$3:$B$62,"="&amp;$C$3)</f>
        <v>0</v>
      </c>
      <c r="M135" s="2">
        <f>COUNTIFS(Month_11!$J$3:$J$62,3,Month_11!$B$3:$B$62,"="&amp;$C$3)</f>
        <v>0</v>
      </c>
      <c r="N135" s="2">
        <f>COUNTIFS(Month_12!$J$3:$J$62,3,Month_12!$B$3:$B$62,"="&amp;$C$3)</f>
        <v>0</v>
      </c>
    </row>
    <row r="136" spans="1:14">
      <c r="A136" s="140"/>
      <c r="B136" s="101"/>
      <c r="C136" s="20" t="e">
        <f>C135/C130</f>
        <v>#N/A</v>
      </c>
      <c r="D136" s="20" t="e">
        <f t="shared" ref="D136:N136" si="30">D135/D130</f>
        <v>#N/A</v>
      </c>
      <c r="E136" s="20" t="e">
        <f t="shared" si="30"/>
        <v>#N/A</v>
      </c>
      <c r="F136" s="20" t="e">
        <f t="shared" si="30"/>
        <v>#N/A</v>
      </c>
      <c r="G136" s="20" t="e">
        <f t="shared" si="30"/>
        <v>#N/A</v>
      </c>
      <c r="H136" s="20" t="e">
        <f t="shared" si="30"/>
        <v>#N/A</v>
      </c>
      <c r="I136" s="20" t="e">
        <f t="shared" si="30"/>
        <v>#N/A</v>
      </c>
      <c r="J136" s="20" t="e">
        <f t="shared" si="30"/>
        <v>#N/A</v>
      </c>
      <c r="K136" s="20" t="e">
        <f t="shared" si="30"/>
        <v>#N/A</v>
      </c>
      <c r="L136" s="20" t="e">
        <f t="shared" si="30"/>
        <v>#N/A</v>
      </c>
      <c r="M136" s="20" t="e">
        <f t="shared" si="30"/>
        <v>#N/A</v>
      </c>
      <c r="N136" s="20" t="e">
        <f t="shared" si="30"/>
        <v>#N/A</v>
      </c>
    </row>
    <row r="137" spans="1:14">
      <c r="A137" s="140"/>
      <c r="B137" s="136" t="s">
        <v>84</v>
      </c>
      <c r="C137" s="26">
        <f>COUNTIFS(Month_1!$J$3:$J$62,4,Month_1!$B$3:$B$62,"="&amp;$C$3)</f>
        <v>0</v>
      </c>
      <c r="D137" s="26">
        <f>COUNTIFS(Month_2!$J$3:$J$62,4,Month_2!$B$3:$B$62,"="&amp;$C$3)</f>
        <v>0</v>
      </c>
      <c r="E137" s="26">
        <f>COUNTIFS(Month_3!$J$3:$J$62,4,Month_3!$B$3:$B$62,"="&amp;$C$3)</f>
        <v>0</v>
      </c>
      <c r="F137" s="26">
        <f>COUNTIFS(Month_4!$J$3:$J$62,4,Month_4!$B$3:$B$62,"="&amp;$C$3)</f>
        <v>0</v>
      </c>
      <c r="G137" s="26">
        <f>COUNTIFS(Month_5!$J$3:$J$62,4,Month_5!$B$3:$B$62,"="&amp;$C$3)</f>
        <v>0</v>
      </c>
      <c r="H137" s="26">
        <f>COUNTIFS(Month_6!$J$3:$J$62,4,Month_6!$B$3:$B$62,"="&amp;$C$3)</f>
        <v>0</v>
      </c>
      <c r="I137" s="26">
        <f>COUNTIFS(Month_7!$J$3:$J$62,4,Month_7!$B$3:$B$62,"="&amp;$C$3)</f>
        <v>0</v>
      </c>
      <c r="J137" s="26">
        <f>COUNTIFS(Month_8!$J$3:$J$62,4,Month_8!$B$3:$B$62,"="&amp;$C$3)</f>
        <v>0</v>
      </c>
      <c r="K137" s="26">
        <f>COUNTIFS(Month_9!$J$3:$J$62,4,Month_9!$B$3:$B$62,"="&amp;$C$3)</f>
        <v>0</v>
      </c>
      <c r="L137" s="26">
        <f>COUNTIFS(Month_10!$J$3:$J$62,4,Month_10!$B$3:$B$62,"="&amp;$C$3)</f>
        <v>0</v>
      </c>
      <c r="M137" s="26">
        <f>COUNTIFS(Month_11!$J$3:$J$62,4,Month_11!$B$3:$B$62,"="&amp;$C$3)</f>
        <v>0</v>
      </c>
      <c r="N137" s="26">
        <f>COUNTIFS(Month_12!$J$3:$J$62,4,Month_12!$B$3:$B$62,"="&amp;$C$3)</f>
        <v>0</v>
      </c>
    </row>
    <row r="138" spans="1:14">
      <c r="A138" s="140"/>
      <c r="B138" s="136"/>
      <c r="C138" s="20" t="e">
        <f>C137/C130</f>
        <v>#N/A</v>
      </c>
      <c r="D138" s="20" t="e">
        <f t="shared" ref="D138:N138" si="31">D137/D130</f>
        <v>#N/A</v>
      </c>
      <c r="E138" s="20" t="e">
        <f t="shared" si="31"/>
        <v>#N/A</v>
      </c>
      <c r="F138" s="20" t="e">
        <f t="shared" si="31"/>
        <v>#N/A</v>
      </c>
      <c r="G138" s="20" t="e">
        <f t="shared" si="31"/>
        <v>#N/A</v>
      </c>
      <c r="H138" s="20" t="e">
        <f t="shared" si="31"/>
        <v>#N/A</v>
      </c>
      <c r="I138" s="20" t="e">
        <f t="shared" si="31"/>
        <v>#N/A</v>
      </c>
      <c r="J138" s="20" t="e">
        <f t="shared" si="31"/>
        <v>#N/A</v>
      </c>
      <c r="K138" s="20" t="e">
        <f t="shared" si="31"/>
        <v>#N/A</v>
      </c>
      <c r="L138" s="20" t="e">
        <f t="shared" si="31"/>
        <v>#N/A</v>
      </c>
      <c r="M138" s="20" t="e">
        <f t="shared" si="31"/>
        <v>#N/A</v>
      </c>
      <c r="N138" s="20" t="e">
        <f t="shared" si="31"/>
        <v>#N/A</v>
      </c>
    </row>
    <row r="139" spans="1:14">
      <c r="A139" s="140"/>
      <c r="B139" s="136" t="s">
        <v>85</v>
      </c>
      <c r="C139" s="26">
        <f>COUNTIFS(Month_1!$J$3:$J$62,5,Month_1!$B$3:$B$62,"="&amp;$C$3)</f>
        <v>0</v>
      </c>
      <c r="D139" s="26">
        <f>COUNTIFS(Month_2!$J$3:$J$62,5,Month_2!$B$3:$B$62,"="&amp;$C$3)</f>
        <v>0</v>
      </c>
      <c r="E139" s="26">
        <f>COUNTIFS(Month_3!$J$3:$J$62,5,Month_3!$B$3:$B$62,"="&amp;$C$3)</f>
        <v>0</v>
      </c>
      <c r="F139" s="26">
        <f>COUNTIFS(Month_4!$J$3:$J$62,5,Month_4!$B$3:$B$62,"="&amp;$C$3)</f>
        <v>0</v>
      </c>
      <c r="G139" s="26">
        <f>COUNTIFS(Month_5!$J$3:$J$62,5,Month_5!$B$3:$B$62,"="&amp;$C$3)</f>
        <v>0</v>
      </c>
      <c r="H139" s="26">
        <f>COUNTIFS(Month_6!$J$3:$J$62,5,Month_6!$B$3:$B$62,"="&amp;$C$3)</f>
        <v>0</v>
      </c>
      <c r="I139" s="26">
        <f>COUNTIFS(Month_7!$J$3:$J$62,5,Month_7!$B$3:$B$62,"="&amp;$C$3)</f>
        <v>0</v>
      </c>
      <c r="J139" s="26">
        <f>COUNTIFS(Month_8!$J$3:$J$62,5,Month_8!$B$3:$B$62,"="&amp;$C$3)</f>
        <v>0</v>
      </c>
      <c r="K139" s="26">
        <f>COUNTIFS(Month_9!$J$3:$J$62,5,Month_9!$B$3:$B$62,"="&amp;$C$3)</f>
        <v>0</v>
      </c>
      <c r="L139" s="26">
        <f>COUNTIFS(Month_10!$J$3:$J$62,5,Month_10!$B$3:$B$62,"="&amp;$C$3)</f>
        <v>0</v>
      </c>
      <c r="M139" s="26">
        <f>COUNTIFS(Month_11!$J$3:$J$62,5,Month_11!$B$3:$B$62,"="&amp;$C$3)</f>
        <v>0</v>
      </c>
      <c r="N139" s="26">
        <f>COUNTIFS(Month_12!$J$3:$J$62,5,Month_12!$B$3:$B$62,"="&amp;$C$3)</f>
        <v>0</v>
      </c>
    </row>
    <row r="140" spans="1:14">
      <c r="A140" s="140"/>
      <c r="B140" s="136"/>
      <c r="C140" s="20" t="e">
        <f>C139/C130</f>
        <v>#N/A</v>
      </c>
      <c r="D140" s="20" t="e">
        <f t="shared" ref="D140:N140" si="32">D139/D130</f>
        <v>#N/A</v>
      </c>
      <c r="E140" s="20" t="e">
        <f t="shared" si="32"/>
        <v>#N/A</v>
      </c>
      <c r="F140" s="20" t="e">
        <f t="shared" si="32"/>
        <v>#N/A</v>
      </c>
      <c r="G140" s="20" t="e">
        <f t="shared" si="32"/>
        <v>#N/A</v>
      </c>
      <c r="H140" s="20" t="e">
        <f t="shared" si="32"/>
        <v>#N/A</v>
      </c>
      <c r="I140" s="20" t="e">
        <f t="shared" si="32"/>
        <v>#N/A</v>
      </c>
      <c r="J140" s="20" t="e">
        <f t="shared" si="32"/>
        <v>#N/A</v>
      </c>
      <c r="K140" s="20" t="e">
        <f t="shared" si="32"/>
        <v>#N/A</v>
      </c>
      <c r="L140" s="20" t="e">
        <f t="shared" si="32"/>
        <v>#N/A</v>
      </c>
      <c r="M140" s="20" t="e">
        <f t="shared" si="32"/>
        <v>#N/A</v>
      </c>
      <c r="N140" s="20" t="e">
        <f t="shared" si="32"/>
        <v>#N/A</v>
      </c>
    </row>
    <row r="141" spans="1:14">
      <c r="A141" s="140"/>
      <c r="B141" s="136" t="s">
        <v>86</v>
      </c>
      <c r="C141" s="26">
        <f>COUNTIFS(Month_1!$J$3:$J$62,6,Month_1!$B$3:$B$62,"="&amp;$C$3)</f>
        <v>0</v>
      </c>
      <c r="D141" s="26">
        <f>COUNTIFS(Month_2!$J$3:$J$62,6,Month_2!$B$3:$B$62,"="&amp;$C$3)</f>
        <v>0</v>
      </c>
      <c r="E141" s="26">
        <f>COUNTIFS(Month_3!$J$3:$J$62,6,Month_3!$B$3:$B$62,"="&amp;$C$3)</f>
        <v>0</v>
      </c>
      <c r="F141" s="26">
        <f>COUNTIFS(Month_4!$J$3:$J$62,6,Month_4!$B$3:$B$62,"="&amp;$C$3)</f>
        <v>0</v>
      </c>
      <c r="G141" s="26">
        <f>COUNTIFS(Month_5!$J$3:$J$62,6,Month_5!$B$3:$B$62,"="&amp;$C$3)</f>
        <v>0</v>
      </c>
      <c r="H141" s="26">
        <f>COUNTIFS(Month_6!$J$3:$J$62,6,Month_6!$B$3:$B$62,"="&amp;$C$3)</f>
        <v>0</v>
      </c>
      <c r="I141" s="26">
        <f>COUNTIFS(Month_7!$J$3:$J$62,6,Month_7!$B$3:$B$62,"="&amp;$C$3)</f>
        <v>0</v>
      </c>
      <c r="J141" s="26">
        <f>COUNTIFS(Month_8!$J$3:$J$62,6,Month_8!$B$3:$B$62,"="&amp;$C$3)</f>
        <v>0</v>
      </c>
      <c r="K141" s="26">
        <f>COUNTIFS(Month_9!$J$3:$J$62,6,Month_9!$B$3:$B$62,"="&amp;$C$3)</f>
        <v>0</v>
      </c>
      <c r="L141" s="26">
        <f>COUNTIFS(Month_10!$J$3:$J$62,6,Month_10!$B$3:$B$62,"="&amp;$C$3)</f>
        <v>0</v>
      </c>
      <c r="M141" s="26">
        <f>COUNTIFS(Month_11!$J$3:$J$62,6,Month_11!$B$3:$B$62,"="&amp;$C$3)</f>
        <v>0</v>
      </c>
      <c r="N141" s="26">
        <f>COUNTIFS(Month_12!$J$3:$J$62,6,Month_12!$B$3:$B$62,"="&amp;$C$3)</f>
        <v>0</v>
      </c>
    </row>
    <row r="142" spans="1:14">
      <c r="A142" s="140"/>
      <c r="B142" s="136"/>
      <c r="C142" s="20" t="e">
        <f>C141/C130</f>
        <v>#N/A</v>
      </c>
      <c r="D142" s="20" t="e">
        <f t="shared" ref="D142:N142" si="33">D141/D130</f>
        <v>#N/A</v>
      </c>
      <c r="E142" s="20" t="e">
        <f t="shared" si="33"/>
        <v>#N/A</v>
      </c>
      <c r="F142" s="20" t="e">
        <f t="shared" si="33"/>
        <v>#N/A</v>
      </c>
      <c r="G142" s="20" t="e">
        <f t="shared" si="33"/>
        <v>#N/A</v>
      </c>
      <c r="H142" s="20" t="e">
        <f t="shared" si="33"/>
        <v>#N/A</v>
      </c>
      <c r="I142" s="20" t="e">
        <f t="shared" si="33"/>
        <v>#N/A</v>
      </c>
      <c r="J142" s="20" t="e">
        <f t="shared" si="33"/>
        <v>#N/A</v>
      </c>
      <c r="K142" s="20" t="e">
        <f t="shared" si="33"/>
        <v>#N/A</v>
      </c>
      <c r="L142" s="20" t="e">
        <f t="shared" si="33"/>
        <v>#N/A</v>
      </c>
      <c r="M142" s="20" t="e">
        <f t="shared" si="33"/>
        <v>#N/A</v>
      </c>
      <c r="N142" s="20" t="e">
        <f t="shared" si="33"/>
        <v>#N/A</v>
      </c>
    </row>
    <row r="143" spans="1:14">
      <c r="A143" s="140"/>
      <c r="B143" s="100" t="s">
        <v>87</v>
      </c>
      <c r="C143" s="26">
        <f>COUNTIFS(Month_1!$J$3:$J$62,7,Month_1!$B$3:$B$62,"="&amp;$C$3)</f>
        <v>0</v>
      </c>
      <c r="D143" s="26">
        <f>COUNTIFS(Month_2!$J$3:$J$62,7,Month_2!$B$3:$B$62,"="&amp;$C$3)</f>
        <v>0</v>
      </c>
      <c r="E143" s="26">
        <f>COUNTIFS(Month_3!$J$3:$J$62,7,Month_3!$B$3:$B$62,"="&amp;$C$3)</f>
        <v>0</v>
      </c>
      <c r="F143" s="26">
        <f>COUNTIFS(Month_4!$J$3:$J$62,7,Month_4!$B$3:$B$62,"="&amp;$C$3)</f>
        <v>0</v>
      </c>
      <c r="G143" s="26">
        <f>COUNTIFS(Month_5!$J$3:$J$62,7,Month_5!$B$3:$B$62,"="&amp;$C$3)</f>
        <v>0</v>
      </c>
      <c r="H143" s="26">
        <f>COUNTIFS(Month_6!$J$3:$J$62,7,Month_6!$B$3:$B$62,"="&amp;$C$3)</f>
        <v>0</v>
      </c>
      <c r="I143" s="26">
        <f>COUNTIFS(Month_7!$J$3:$J$62,7,Month_7!$B$3:$B$62,"="&amp;$C$3)</f>
        <v>0</v>
      </c>
      <c r="J143" s="26">
        <f>COUNTIFS(Month_8!$J$3:$J$62,7,Month_8!$B$3:$B$62,"="&amp;$C$3)</f>
        <v>0</v>
      </c>
      <c r="K143" s="26">
        <f>COUNTIFS(Month_9!$J$3:$J$62,7,Month_9!$B$3:$B$62,"="&amp;$C$3)</f>
        <v>0</v>
      </c>
      <c r="L143" s="26">
        <f>COUNTIFS(Month_10!$J$3:$J$62,7,Month_10!$B$3:$B$62,"="&amp;$C$3)</f>
        <v>0</v>
      </c>
      <c r="M143" s="26">
        <f>COUNTIFS(Month_11!$J$3:$J$62,7,Month_11!$B$3:$B$62,"="&amp;$C$3)</f>
        <v>0</v>
      </c>
      <c r="N143" s="26">
        <f>COUNTIFS(Month_12!$J$3:$J$62,7,Month_12!$B$3:$B$62,"="&amp;$C$3)</f>
        <v>0</v>
      </c>
    </row>
    <row r="144" spans="1:14">
      <c r="A144" s="140"/>
      <c r="B144" s="101"/>
      <c r="C144" s="20" t="e">
        <f>C143/C130</f>
        <v>#N/A</v>
      </c>
      <c r="D144" s="20" t="e">
        <f t="shared" ref="D144:N144" si="34">D143/D130</f>
        <v>#N/A</v>
      </c>
      <c r="E144" s="20" t="e">
        <f t="shared" si="34"/>
        <v>#N/A</v>
      </c>
      <c r="F144" s="20" t="e">
        <f t="shared" si="34"/>
        <v>#N/A</v>
      </c>
      <c r="G144" s="20" t="e">
        <f t="shared" si="34"/>
        <v>#N/A</v>
      </c>
      <c r="H144" s="20" t="e">
        <f t="shared" si="34"/>
        <v>#N/A</v>
      </c>
      <c r="I144" s="20" t="e">
        <f t="shared" si="34"/>
        <v>#N/A</v>
      </c>
      <c r="J144" s="20" t="e">
        <f t="shared" si="34"/>
        <v>#N/A</v>
      </c>
      <c r="K144" s="20" t="e">
        <f t="shared" si="34"/>
        <v>#N/A</v>
      </c>
      <c r="L144" s="20" t="e">
        <f t="shared" si="34"/>
        <v>#N/A</v>
      </c>
      <c r="M144" s="20" t="e">
        <f t="shared" si="34"/>
        <v>#N/A</v>
      </c>
      <c r="N144" s="20" t="e">
        <f t="shared" si="34"/>
        <v>#N/A</v>
      </c>
    </row>
    <row r="145" spans="1:14">
      <c r="A145" s="140"/>
      <c r="B145" s="100" t="s">
        <v>88</v>
      </c>
      <c r="C145" s="26">
        <f>COUNTIFS(Month_1!$J$3:$J$62,8,Month_1!$B$3:$B$62,"="&amp;$C$3)</f>
        <v>0</v>
      </c>
      <c r="D145" s="26">
        <f>COUNTIFS(Month_2!$J$3:$J$62,8,Month_2!$B$3:$B$62,"="&amp;$C$3)</f>
        <v>0</v>
      </c>
      <c r="E145" s="26">
        <f>COUNTIFS(Month_3!$J$3:$J$62,8,Month_3!$B$3:$B$62,"="&amp;$C$3)</f>
        <v>0</v>
      </c>
      <c r="F145" s="26">
        <f>COUNTIFS(Month_4!$J$3:$J$62,8,Month_4!$B$3:$B$62,"="&amp;$C$3)</f>
        <v>0</v>
      </c>
      <c r="G145" s="26">
        <f>COUNTIFS(Month_5!$J$3:$J$62,8,Month_5!$B$3:$B$62,"="&amp;$C$3)</f>
        <v>0</v>
      </c>
      <c r="H145" s="26">
        <f>COUNTIFS(Month_6!$J$3:$J$62,8,Month_6!$B$3:$B$62,"="&amp;$C$3)</f>
        <v>0</v>
      </c>
      <c r="I145" s="26">
        <f>COUNTIFS(Month_7!$J$3:$J$62,8,Month_7!$B$3:$B$62,"="&amp;$C$3)</f>
        <v>0</v>
      </c>
      <c r="J145" s="26">
        <f>COUNTIFS(Month_8!$J$3:$J$62,8,Month_8!$B$3:$B$62,"="&amp;$C$3)</f>
        <v>0</v>
      </c>
      <c r="K145" s="26">
        <f>COUNTIFS(Month_9!$J$3:$J$62,8,Month_9!$B$3:$B$62,"="&amp;$C$3)</f>
        <v>0</v>
      </c>
      <c r="L145" s="26">
        <f>COUNTIFS(Month_10!$J$3:$J$62,8,Month_10!$B$3:$B$62,"="&amp;$C$3)</f>
        <v>0</v>
      </c>
      <c r="M145" s="26">
        <f>COUNTIFS(Month_11!$J$3:$J$62,8,Month_11!$B$3:$B$62,"="&amp;$C$3)</f>
        <v>0</v>
      </c>
      <c r="N145" s="26">
        <f>COUNTIFS(Month_12!$J$3:$J$62,8,Month_12!$B$3:$B$62,"="&amp;$C$3)</f>
        <v>0</v>
      </c>
    </row>
    <row r="146" spans="1:14">
      <c r="A146" s="140"/>
      <c r="B146" s="101"/>
      <c r="C146" s="20" t="e">
        <f>C145/C130</f>
        <v>#N/A</v>
      </c>
      <c r="D146" s="20" t="e">
        <f t="shared" ref="D146:N146" si="35">D145/D130</f>
        <v>#N/A</v>
      </c>
      <c r="E146" s="20" t="e">
        <f t="shared" si="35"/>
        <v>#N/A</v>
      </c>
      <c r="F146" s="20" t="e">
        <f t="shared" si="35"/>
        <v>#N/A</v>
      </c>
      <c r="G146" s="20" t="e">
        <f t="shared" si="35"/>
        <v>#N/A</v>
      </c>
      <c r="H146" s="20" t="e">
        <f t="shared" si="35"/>
        <v>#N/A</v>
      </c>
      <c r="I146" s="20" t="e">
        <f t="shared" si="35"/>
        <v>#N/A</v>
      </c>
      <c r="J146" s="20" t="e">
        <f t="shared" si="35"/>
        <v>#N/A</v>
      </c>
      <c r="K146" s="20" t="e">
        <f t="shared" si="35"/>
        <v>#N/A</v>
      </c>
      <c r="L146" s="20" t="e">
        <f t="shared" si="35"/>
        <v>#N/A</v>
      </c>
      <c r="M146" s="20" t="e">
        <f t="shared" si="35"/>
        <v>#N/A</v>
      </c>
      <c r="N146" s="20" t="e">
        <f t="shared" si="35"/>
        <v>#N/A</v>
      </c>
    </row>
    <row r="169" spans="1:14" ht="30" customHeight="1">
      <c r="A169" s="107" t="s">
        <v>26</v>
      </c>
      <c r="B169" s="107"/>
      <c r="C169" s="11" t="s">
        <v>27</v>
      </c>
      <c r="D169" s="11" t="s">
        <v>28</v>
      </c>
      <c r="E169" s="11" t="s">
        <v>29</v>
      </c>
      <c r="F169" s="11" t="s">
        <v>30</v>
      </c>
      <c r="G169" s="11" t="s">
        <v>31</v>
      </c>
      <c r="H169" s="11" t="s">
        <v>32</v>
      </c>
      <c r="I169" s="11" t="s">
        <v>33</v>
      </c>
      <c r="J169" s="11" t="s">
        <v>34</v>
      </c>
      <c r="K169" s="11" t="s">
        <v>35</v>
      </c>
      <c r="L169" s="11" t="s">
        <v>36</v>
      </c>
      <c r="M169" s="11" t="s">
        <v>37</v>
      </c>
      <c r="N169" s="11" t="s">
        <v>38</v>
      </c>
    </row>
    <row r="170" spans="1:14" ht="30" customHeight="1">
      <c r="A170" s="107"/>
      <c r="B170" s="107"/>
      <c r="C170" s="13" t="str">
        <f>IF(Instructions!C5="",C5,Instructions!C5)</f>
        <v>Month_1</v>
      </c>
      <c r="D170" s="13" t="str">
        <f t="shared" ref="D170:N170" si="36">IF(C170=C169,D169,IF(MONTH(C170)=12,DATE(YEAR(C170)+1,1,1),DATE(YEAR(C170),MONTH(C170)+1,1)))</f>
        <v>Month_2</v>
      </c>
      <c r="E170" s="13" t="str">
        <f t="shared" si="36"/>
        <v>Month_3</v>
      </c>
      <c r="F170" s="13" t="str">
        <f t="shared" si="36"/>
        <v>Month_4</v>
      </c>
      <c r="G170" s="13" t="str">
        <f t="shared" si="36"/>
        <v>Month_5</v>
      </c>
      <c r="H170" s="13" t="str">
        <f t="shared" si="36"/>
        <v>Month_6</v>
      </c>
      <c r="I170" s="13" t="str">
        <f t="shared" si="36"/>
        <v>Month_7</v>
      </c>
      <c r="J170" s="13" t="str">
        <f t="shared" si="36"/>
        <v>Month_8</v>
      </c>
      <c r="K170" s="13" t="str">
        <f t="shared" si="36"/>
        <v>Month_9</v>
      </c>
      <c r="L170" s="13" t="str">
        <f t="shared" si="36"/>
        <v>Month_10</v>
      </c>
      <c r="M170" s="13" t="str">
        <f t="shared" si="36"/>
        <v>Month_11</v>
      </c>
      <c r="N170" s="13" t="str">
        <f t="shared" si="36"/>
        <v>Month_12</v>
      </c>
    </row>
    <row r="171" spans="1:14">
      <c r="A171" s="113" t="s">
        <v>40</v>
      </c>
      <c r="B171" s="114"/>
      <c r="C171" s="21" t="e">
        <f>IF($C$3="",NA(),COUNTIF(Month_1!$B$3:$B$62,"="&amp;$C$3))</f>
        <v>#N/A</v>
      </c>
      <c r="D171" s="21" t="e">
        <f>IF($C$3="",NA(),COUNTIF(Month_2!$B$3:$B$62,"="&amp;$C$3))</f>
        <v>#N/A</v>
      </c>
      <c r="E171" s="21" t="e">
        <f>IF($C$3="",NA(),COUNTIF(Month_3!$B$3:$B$62,"="&amp;$C$3))</f>
        <v>#N/A</v>
      </c>
      <c r="F171" s="21" t="e">
        <f>IF($C$3="",NA(),COUNTIF(Month_4!$B$3:$B$62,"="&amp;$C$3))</f>
        <v>#N/A</v>
      </c>
      <c r="G171" s="21" t="e">
        <f>IF($C$3="",NA(),COUNTIF(Month_5!$B$3:$B$62,"="&amp;$C$3))</f>
        <v>#N/A</v>
      </c>
      <c r="H171" s="21" t="e">
        <f>IF($C$3="",NA(),COUNTIF(Month_6!$B$3:$B$62,"="&amp;$C$3))</f>
        <v>#N/A</v>
      </c>
      <c r="I171" s="21" t="e">
        <f>IF($C$3="",NA(),COUNTIF(Month_7!$B$3:$B$62,"="&amp;$C$3))</f>
        <v>#N/A</v>
      </c>
      <c r="J171" s="21" t="e">
        <f>IF($C$3="",NA(),COUNTIF(Month_8!$B$3:$B$62,"="&amp;$C$3))</f>
        <v>#N/A</v>
      </c>
      <c r="K171" s="21" t="e">
        <f>IF($C$3="",NA(),COUNTIF(Month_9!$B$3:$B$62,"="&amp;$C$3))</f>
        <v>#N/A</v>
      </c>
      <c r="L171" s="21" t="e">
        <f>IF($C$3="",NA(),COUNTIF(Month_10!$B$3:$B$62,"="&amp;$C$3))</f>
        <v>#N/A</v>
      </c>
      <c r="M171" s="21" t="e">
        <f>IF($C$3="",NA(),COUNTIF(Month_11!$B$3:$B$62,"="&amp;$C$3))</f>
        <v>#N/A</v>
      </c>
      <c r="N171" s="21" t="e">
        <f>IF($C$3="",NA(),COUNTIF(Month_12!$B$3:$B$62,"="&amp;$C$3))</f>
        <v>#N/A</v>
      </c>
    </row>
    <row r="172" spans="1:14">
      <c r="A172" s="110" t="str">
        <f>"Location: "&amp;$C$3</f>
        <v xml:space="preserve">Location: </v>
      </c>
      <c r="B172" s="100" t="s">
        <v>90</v>
      </c>
      <c r="C172" s="2">
        <f>COUNTIFS(Month_1!$K$3:$K$62,1,Month_1!$B$3:$B$62,"="&amp;$C$3)</f>
        <v>0</v>
      </c>
      <c r="D172" s="2">
        <f>COUNTIFS(Month_2!$K$3:$K$62,1,Month_2!$B$3:$B$62,"="&amp;$C$3)</f>
        <v>0</v>
      </c>
      <c r="E172" s="2">
        <f>COUNTIFS(Month_3!$K$3:$K$62,1,Month_3!$B$3:$B$62,"="&amp;$C$3)</f>
        <v>0</v>
      </c>
      <c r="F172" s="2">
        <f>COUNTIFS(Month_4!$K$3:$K$62,1,Month_4!$B$3:$B$62,"="&amp;$C$3)</f>
        <v>0</v>
      </c>
      <c r="G172" s="2">
        <f>COUNTIFS(Month_5!$K$3:$K$62,1,Month_5!$B$3:$B$62,"="&amp;$C$3)</f>
        <v>0</v>
      </c>
      <c r="H172" s="2">
        <f>COUNTIFS(Month_6!$K$3:$K$62,1,Month_6!$B$3:$B$62,"="&amp;$C$3)</f>
        <v>0</v>
      </c>
      <c r="I172" s="2">
        <f>COUNTIFS(Month_7!$K$3:$K$62,1,Month_7!$B$3:$B$62,"="&amp;$C$3)</f>
        <v>0</v>
      </c>
      <c r="J172" s="2">
        <f>COUNTIFS(Month_8!$K$3:$K$62,1,Month_8!$B$3:$B$62,"="&amp;$C$3)</f>
        <v>0</v>
      </c>
      <c r="K172" s="2">
        <f>COUNTIFS(Month_9!$K$3:$K$62,1,Month_9!$B$3:$B$62,"="&amp;$C$3)</f>
        <v>0</v>
      </c>
      <c r="L172" s="2">
        <f>COUNTIFS(Month_10!$K$3:$K$62,1,Month_10!$B$3:$B$62,"="&amp;$C$3)</f>
        <v>0</v>
      </c>
      <c r="M172" s="2">
        <f>COUNTIFS(Month_11!$K$3:$K$62,1,Month_11!$B$3:$B$62,"="&amp;$C$3)</f>
        <v>0</v>
      </c>
      <c r="N172" s="2">
        <f>COUNTIFS(Month_12!$K$3:$K$62,1,Month_12!$B$3:$B$62,"="&amp;$C$3)</f>
        <v>0</v>
      </c>
    </row>
    <row r="173" spans="1:14">
      <c r="A173" s="111"/>
      <c r="B173" s="101"/>
      <c r="C173" s="19" t="e">
        <f>C172/C171</f>
        <v>#N/A</v>
      </c>
      <c r="D173" s="19" t="e">
        <f t="shared" ref="D173:N173" si="37">D172/D171</f>
        <v>#N/A</v>
      </c>
      <c r="E173" s="19" t="e">
        <f t="shared" si="37"/>
        <v>#N/A</v>
      </c>
      <c r="F173" s="19" t="e">
        <f t="shared" si="37"/>
        <v>#N/A</v>
      </c>
      <c r="G173" s="19" t="e">
        <f t="shared" si="37"/>
        <v>#N/A</v>
      </c>
      <c r="H173" s="19" t="e">
        <f t="shared" si="37"/>
        <v>#N/A</v>
      </c>
      <c r="I173" s="19" t="e">
        <f t="shared" si="37"/>
        <v>#N/A</v>
      </c>
      <c r="J173" s="19" t="e">
        <f t="shared" si="37"/>
        <v>#N/A</v>
      </c>
      <c r="K173" s="19" t="e">
        <f t="shared" si="37"/>
        <v>#N/A</v>
      </c>
      <c r="L173" s="19" t="e">
        <f t="shared" si="37"/>
        <v>#N/A</v>
      </c>
      <c r="M173" s="19" t="e">
        <f t="shared" si="37"/>
        <v>#N/A</v>
      </c>
      <c r="N173" s="19" t="e">
        <f t="shared" si="37"/>
        <v>#N/A</v>
      </c>
    </row>
    <row r="174" spans="1:14">
      <c r="A174" s="111"/>
      <c r="B174" s="100" t="s">
        <v>91</v>
      </c>
      <c r="C174" s="2">
        <f>COUNTIFS(Month_1!$K$3:$K$62,2,Month_1!$B$3:$B$62,"="&amp;$C$3)</f>
        <v>0</v>
      </c>
      <c r="D174" s="2">
        <f>COUNTIFS(Month_2!$K$3:$K$62,2,Month_2!$B$3:$B$62,"="&amp;$C$3)</f>
        <v>0</v>
      </c>
      <c r="E174" s="2">
        <f>COUNTIFS(Month_3!$K$3:$K$62,2,Month_3!$B$3:$B$62,"="&amp;$C$3)</f>
        <v>0</v>
      </c>
      <c r="F174" s="2">
        <f>COUNTIFS(Month_4!$K$3:$K$62,2,Month_4!$B$3:$B$62,"="&amp;$C$3)</f>
        <v>0</v>
      </c>
      <c r="G174" s="2">
        <f>COUNTIFS(Month_5!$K$3:$K$62,2,Month_5!$B$3:$B$62,"="&amp;$C$3)</f>
        <v>0</v>
      </c>
      <c r="H174" s="2">
        <f>COUNTIFS(Month_6!$K$3:$K$62,2,Month_6!$B$3:$B$62,"="&amp;$C$3)</f>
        <v>0</v>
      </c>
      <c r="I174" s="2">
        <f>COUNTIFS(Month_7!$K$3:$K$62,2,Month_7!$B$3:$B$62,"="&amp;$C$3)</f>
        <v>0</v>
      </c>
      <c r="J174" s="2">
        <f>COUNTIFS(Month_8!$K$3:$K$62,2,Month_8!$B$3:$B$62,"="&amp;$C$3)</f>
        <v>0</v>
      </c>
      <c r="K174" s="2">
        <f>COUNTIFS(Month_9!$K$3:$K$62,2,Month_9!$B$3:$B$62,"="&amp;$C$3)</f>
        <v>0</v>
      </c>
      <c r="L174" s="2">
        <f>COUNTIFS(Month_10!$K$3:$K$62,2,Month_10!$B$3:$B$62,"="&amp;$C$3)</f>
        <v>0</v>
      </c>
      <c r="M174" s="2">
        <f>COUNTIFS(Month_11!$K$3:$K$62,2,Month_11!$B$3:$B$62,"="&amp;$C$3)</f>
        <v>0</v>
      </c>
      <c r="N174" s="2">
        <f>COUNTIFS(Month_12!$K$3:$K$62,2,Month_12!$B$3:$B$62,"="&amp;$C$3)</f>
        <v>0</v>
      </c>
    </row>
    <row r="175" spans="1:14">
      <c r="A175" s="111"/>
      <c r="B175" s="101"/>
      <c r="C175" s="20" t="e">
        <f>C174/C171</f>
        <v>#N/A</v>
      </c>
      <c r="D175" s="20" t="e">
        <f t="shared" ref="D175:N175" si="38">D174/D171</f>
        <v>#N/A</v>
      </c>
      <c r="E175" s="20" t="e">
        <f t="shared" si="38"/>
        <v>#N/A</v>
      </c>
      <c r="F175" s="20" t="e">
        <f t="shared" si="38"/>
        <v>#N/A</v>
      </c>
      <c r="G175" s="20" t="e">
        <f t="shared" si="38"/>
        <v>#N/A</v>
      </c>
      <c r="H175" s="20" t="e">
        <f t="shared" si="38"/>
        <v>#N/A</v>
      </c>
      <c r="I175" s="20" t="e">
        <f t="shared" si="38"/>
        <v>#N/A</v>
      </c>
      <c r="J175" s="20" t="e">
        <f t="shared" si="38"/>
        <v>#N/A</v>
      </c>
      <c r="K175" s="20" t="e">
        <f t="shared" si="38"/>
        <v>#N/A</v>
      </c>
      <c r="L175" s="20" t="e">
        <f t="shared" si="38"/>
        <v>#N/A</v>
      </c>
      <c r="M175" s="20" t="e">
        <f t="shared" si="38"/>
        <v>#N/A</v>
      </c>
      <c r="N175" s="20" t="e">
        <f t="shared" si="38"/>
        <v>#N/A</v>
      </c>
    </row>
    <row r="176" spans="1:14">
      <c r="A176" s="111"/>
      <c r="B176" s="100" t="s">
        <v>92</v>
      </c>
      <c r="C176" s="2">
        <f>COUNTIFS(Month_1!$K$3:$K$62,3,Month_1!$B$3:$B$62,"="&amp;$C$3)</f>
        <v>0</v>
      </c>
      <c r="D176" s="2">
        <f>COUNTIFS(Month_2!$K$3:$K$62,3,Month_2!$B$3:$B$62,"="&amp;$C$3)</f>
        <v>0</v>
      </c>
      <c r="E176" s="2">
        <f>COUNTIFS(Month_3!$K$3:$K$62,3,Month_3!$B$3:$B$62,"="&amp;$C$3)</f>
        <v>0</v>
      </c>
      <c r="F176" s="2">
        <f>COUNTIFS(Month_4!$K$3:$K$62,3,Month_4!$B$3:$B$62,"="&amp;$C$3)</f>
        <v>0</v>
      </c>
      <c r="G176" s="2">
        <f>COUNTIFS(Month_5!$K$3:$K$62,3,Month_5!$B$3:$B$62,"="&amp;$C$3)</f>
        <v>0</v>
      </c>
      <c r="H176" s="2">
        <f>COUNTIFS(Month_6!$K$3:$K$62,3,Month_6!$B$3:$B$62,"="&amp;$C$3)</f>
        <v>0</v>
      </c>
      <c r="I176" s="2">
        <f>COUNTIFS(Month_7!$K$3:$K$62,3,Month_7!$B$3:$B$62,"="&amp;$C$3)</f>
        <v>0</v>
      </c>
      <c r="J176" s="2">
        <f>COUNTIFS(Month_8!$K$3:$K$62,3,Month_8!$B$3:$B$62,"="&amp;$C$3)</f>
        <v>0</v>
      </c>
      <c r="K176" s="2">
        <f>COUNTIFS(Month_9!$K$3:$K$62,3,Month_9!$B$3:$B$62,"="&amp;$C$3)</f>
        <v>0</v>
      </c>
      <c r="L176" s="2">
        <f>COUNTIFS(Month_10!$K$3:$K$62,3,Month_10!$B$3:$B$62,"="&amp;$C$3)</f>
        <v>0</v>
      </c>
      <c r="M176" s="2">
        <f>COUNTIFS(Month_11!$K$3:$K$62,3,Month_11!$B$3:$B$62,"="&amp;$C$3)</f>
        <v>0</v>
      </c>
      <c r="N176" s="2">
        <f>COUNTIFS(Month_12!$K$3:$K$62,3,Month_12!$B$3:$B$62,"="&amp;$C$3)</f>
        <v>0</v>
      </c>
    </row>
    <row r="177" spans="1:14">
      <c r="A177" s="111"/>
      <c r="B177" s="101"/>
      <c r="C177" s="20" t="e">
        <f>C176/C171</f>
        <v>#N/A</v>
      </c>
      <c r="D177" s="20" t="e">
        <f t="shared" ref="D177:N177" si="39">D176/D171</f>
        <v>#N/A</v>
      </c>
      <c r="E177" s="20" t="e">
        <f t="shared" si="39"/>
        <v>#N/A</v>
      </c>
      <c r="F177" s="20" t="e">
        <f t="shared" si="39"/>
        <v>#N/A</v>
      </c>
      <c r="G177" s="20" t="e">
        <f t="shared" si="39"/>
        <v>#N/A</v>
      </c>
      <c r="H177" s="20" t="e">
        <f t="shared" si="39"/>
        <v>#N/A</v>
      </c>
      <c r="I177" s="20" t="e">
        <f t="shared" si="39"/>
        <v>#N/A</v>
      </c>
      <c r="J177" s="20" t="e">
        <f t="shared" si="39"/>
        <v>#N/A</v>
      </c>
      <c r="K177" s="20" t="e">
        <f t="shared" si="39"/>
        <v>#N/A</v>
      </c>
      <c r="L177" s="20" t="e">
        <f t="shared" si="39"/>
        <v>#N/A</v>
      </c>
      <c r="M177" s="20" t="e">
        <f t="shared" si="39"/>
        <v>#N/A</v>
      </c>
      <c r="N177" s="20" t="e">
        <f t="shared" si="39"/>
        <v>#N/A</v>
      </c>
    </row>
    <row r="178" spans="1:14">
      <c r="A178" s="111"/>
      <c r="B178" s="136" t="s">
        <v>93</v>
      </c>
      <c r="C178" s="26">
        <f>COUNTIFS(Month_1!$K$3:$K$62,4,Month_1!$B$3:$B$62,"="&amp;$C$3)</f>
        <v>0</v>
      </c>
      <c r="D178" s="26">
        <f>COUNTIFS(Month_2!$K$3:$K$62,4,Month_2!$B$3:$B$62,"="&amp;$C$3)</f>
        <v>0</v>
      </c>
      <c r="E178" s="26">
        <f>COUNTIFS(Month_3!$K$3:$K$62,4,Month_3!$B$3:$B$62,"="&amp;$C$3)</f>
        <v>0</v>
      </c>
      <c r="F178" s="26">
        <f>COUNTIFS(Month_4!$K$3:$K$62,4,Month_4!$B$3:$B$62,"="&amp;$C$3)</f>
        <v>0</v>
      </c>
      <c r="G178" s="26">
        <f>COUNTIFS(Month_5!$K$3:$K$62,4,Month_5!$B$3:$B$62,"="&amp;$C$3)</f>
        <v>0</v>
      </c>
      <c r="H178" s="26">
        <f>COUNTIFS(Month_6!$K$3:$K$62,4,Month_6!$B$3:$B$62,"="&amp;$C$3)</f>
        <v>0</v>
      </c>
      <c r="I178" s="26">
        <f>COUNTIFS(Month_7!$K$3:$K$62,4,Month_7!$B$3:$B$62,"="&amp;$C$3)</f>
        <v>0</v>
      </c>
      <c r="J178" s="26">
        <f>COUNTIFS(Month_8!$K$3:$K$62,4,Month_8!$B$3:$B$62,"="&amp;$C$3)</f>
        <v>0</v>
      </c>
      <c r="K178" s="26">
        <f>COUNTIFS(Month_9!$K$3:$K$62,4,Month_9!$B$3:$B$62,"="&amp;$C$3)</f>
        <v>0</v>
      </c>
      <c r="L178" s="26">
        <f>COUNTIFS(Month_10!$K$3:$K$62,4,Month_10!$B$3:$B$62,"="&amp;$C$3)</f>
        <v>0</v>
      </c>
      <c r="M178" s="26">
        <f>COUNTIFS(Month_11!$K$3:$K$62,4,Month_11!$B$3:$B$62,"="&amp;$C$3)</f>
        <v>0</v>
      </c>
      <c r="N178" s="26">
        <f>COUNTIFS(Month_12!$K$3:$K$62,4,Month_12!$B$3:$B$62,"="&amp;$C$3)</f>
        <v>0</v>
      </c>
    </row>
    <row r="179" spans="1:14">
      <c r="A179" s="111"/>
      <c r="B179" s="136"/>
      <c r="C179" s="20" t="e">
        <f>C178/C171</f>
        <v>#N/A</v>
      </c>
      <c r="D179" s="20" t="e">
        <f t="shared" ref="D179:N179" si="40">D178/D171</f>
        <v>#N/A</v>
      </c>
      <c r="E179" s="20" t="e">
        <f t="shared" si="40"/>
        <v>#N/A</v>
      </c>
      <c r="F179" s="20" t="e">
        <f t="shared" si="40"/>
        <v>#N/A</v>
      </c>
      <c r="G179" s="20" t="e">
        <f t="shared" si="40"/>
        <v>#N/A</v>
      </c>
      <c r="H179" s="20" t="e">
        <f t="shared" si="40"/>
        <v>#N/A</v>
      </c>
      <c r="I179" s="20" t="e">
        <f t="shared" si="40"/>
        <v>#N/A</v>
      </c>
      <c r="J179" s="20" t="e">
        <f t="shared" si="40"/>
        <v>#N/A</v>
      </c>
      <c r="K179" s="20" t="e">
        <f t="shared" si="40"/>
        <v>#N/A</v>
      </c>
      <c r="L179" s="20" t="e">
        <f t="shared" si="40"/>
        <v>#N/A</v>
      </c>
      <c r="M179" s="20" t="e">
        <f t="shared" si="40"/>
        <v>#N/A</v>
      </c>
      <c r="N179" s="20" t="e">
        <f t="shared" si="40"/>
        <v>#N/A</v>
      </c>
    </row>
    <row r="180" spans="1:14">
      <c r="A180" s="111"/>
      <c r="B180" s="136" t="s">
        <v>94</v>
      </c>
      <c r="C180" s="26">
        <f>COUNTIFS(Month_1!$K$3:$K$62,5,Month_1!$B$3:$B$62,"="&amp;$C$3)</f>
        <v>0</v>
      </c>
      <c r="D180" s="26">
        <f>COUNTIFS(Month_2!$K$3:$K$62,5,Month_2!$B$3:$B$62,"="&amp;$C$3)</f>
        <v>0</v>
      </c>
      <c r="E180" s="26">
        <f>COUNTIFS(Month_3!$K$3:$K$62,5,Month_3!$B$3:$B$62,"="&amp;$C$3)</f>
        <v>0</v>
      </c>
      <c r="F180" s="26">
        <f>COUNTIFS(Month_4!$K$3:$K$62,5,Month_4!$B$3:$B$62,"="&amp;$C$3)</f>
        <v>0</v>
      </c>
      <c r="G180" s="26">
        <f>COUNTIFS(Month_5!$K$3:$K$62,5,Month_5!$B$3:$B$62,"="&amp;$C$3)</f>
        <v>0</v>
      </c>
      <c r="H180" s="26">
        <f>COUNTIFS(Month_6!$K$3:$K$62,5,Month_6!$B$3:$B$62,"="&amp;$C$3)</f>
        <v>0</v>
      </c>
      <c r="I180" s="26">
        <f>COUNTIFS(Month_7!$K$3:$K$62,5,Month_7!$B$3:$B$62,"="&amp;$C$3)</f>
        <v>0</v>
      </c>
      <c r="J180" s="26">
        <f>COUNTIFS(Month_8!$K$3:$K$62,5,Month_8!$B$3:$B$62,"="&amp;$C$3)</f>
        <v>0</v>
      </c>
      <c r="K180" s="26">
        <f>COUNTIFS(Month_9!$K$3:$K$62,5,Month_9!$B$3:$B$62,"="&amp;$C$3)</f>
        <v>0</v>
      </c>
      <c r="L180" s="26">
        <f>COUNTIFS(Month_10!$K$3:$K$62,5,Month_10!$B$3:$B$62,"="&amp;$C$3)</f>
        <v>0</v>
      </c>
      <c r="M180" s="26">
        <f>COUNTIFS(Month_11!$K$3:$K$62,5,Month_11!$B$3:$B$62,"="&amp;$C$3)</f>
        <v>0</v>
      </c>
      <c r="N180" s="26">
        <f>COUNTIFS(Month_12!$K$3:$K$62,5,Month_12!$B$3:$B$62,"="&amp;$C$3)</f>
        <v>0</v>
      </c>
    </row>
    <row r="181" spans="1:14">
      <c r="A181" s="111"/>
      <c r="B181" s="136"/>
      <c r="C181" s="20" t="e">
        <f>C180/C171</f>
        <v>#N/A</v>
      </c>
      <c r="D181" s="20" t="e">
        <f t="shared" ref="D181:N181" si="41">D180/D171</f>
        <v>#N/A</v>
      </c>
      <c r="E181" s="20" t="e">
        <f t="shared" si="41"/>
        <v>#N/A</v>
      </c>
      <c r="F181" s="20" t="e">
        <f t="shared" si="41"/>
        <v>#N/A</v>
      </c>
      <c r="G181" s="20" t="e">
        <f t="shared" si="41"/>
        <v>#N/A</v>
      </c>
      <c r="H181" s="20" t="e">
        <f t="shared" si="41"/>
        <v>#N/A</v>
      </c>
      <c r="I181" s="20" t="e">
        <f t="shared" si="41"/>
        <v>#N/A</v>
      </c>
      <c r="J181" s="20" t="e">
        <f t="shared" si="41"/>
        <v>#N/A</v>
      </c>
      <c r="K181" s="20" t="e">
        <f t="shared" si="41"/>
        <v>#N/A</v>
      </c>
      <c r="L181" s="20" t="e">
        <f t="shared" si="41"/>
        <v>#N/A</v>
      </c>
      <c r="M181" s="20" t="e">
        <f t="shared" si="41"/>
        <v>#N/A</v>
      </c>
      <c r="N181" s="20" t="e">
        <f t="shared" si="41"/>
        <v>#N/A</v>
      </c>
    </row>
    <row r="182" spans="1:14">
      <c r="A182" s="111"/>
      <c r="B182" s="136" t="s">
        <v>95</v>
      </c>
      <c r="C182" s="26">
        <f>COUNTIFS(Month_1!$K$3:$K$62,6,Month_1!$B$3:$B$62,"="&amp;$C$3)</f>
        <v>0</v>
      </c>
      <c r="D182" s="26">
        <f>COUNTIFS(Month_2!$K$3:$K$62,6,Month_2!$B$3:$B$62,"="&amp;$C$3)</f>
        <v>0</v>
      </c>
      <c r="E182" s="26">
        <f>COUNTIFS(Month_3!$K$3:$K$62,6,Month_3!$B$3:$B$62,"="&amp;$C$3)</f>
        <v>0</v>
      </c>
      <c r="F182" s="26">
        <f>COUNTIFS(Month_4!$K$3:$K$62,6,Month_4!$B$3:$B$62,"="&amp;$C$3)</f>
        <v>0</v>
      </c>
      <c r="G182" s="26">
        <f>COUNTIFS(Month_5!$K$3:$K$62,6,Month_5!$B$3:$B$62,"="&amp;$C$3)</f>
        <v>0</v>
      </c>
      <c r="H182" s="26">
        <f>COUNTIFS(Month_6!$K$3:$K$62,6,Month_6!$B$3:$B$62,"="&amp;$C$3)</f>
        <v>0</v>
      </c>
      <c r="I182" s="26">
        <f>COUNTIFS(Month_7!$K$3:$K$62,6,Month_7!$B$3:$B$62,"="&amp;$C$3)</f>
        <v>0</v>
      </c>
      <c r="J182" s="26">
        <f>COUNTIFS(Month_8!$K$3:$K$62,6,Month_8!$B$3:$B$62,"="&amp;$C$3)</f>
        <v>0</v>
      </c>
      <c r="K182" s="26">
        <f>COUNTIFS(Month_9!$K$3:$K$62,6,Month_9!$B$3:$B$62,"="&amp;$C$3)</f>
        <v>0</v>
      </c>
      <c r="L182" s="26">
        <f>COUNTIFS(Month_10!$K$3:$K$62,6,Month_10!$B$3:$B$62,"="&amp;$C$3)</f>
        <v>0</v>
      </c>
      <c r="M182" s="26">
        <f>COUNTIFS(Month_11!$K$3:$K$62,6,Month_11!$B$3:$B$62,"="&amp;$C$3)</f>
        <v>0</v>
      </c>
      <c r="N182" s="26">
        <f>COUNTIFS(Month_12!$K$3:$K$62,6,Month_12!$B$3:$B$62,"="&amp;$C$3)</f>
        <v>0</v>
      </c>
    </row>
    <row r="183" spans="1:14">
      <c r="A183" s="111"/>
      <c r="B183" s="136"/>
      <c r="C183" s="20" t="e">
        <f>C182/C171</f>
        <v>#N/A</v>
      </c>
      <c r="D183" s="20" t="e">
        <f t="shared" ref="D183:N183" si="42">D182/D171</f>
        <v>#N/A</v>
      </c>
      <c r="E183" s="20" t="e">
        <f t="shared" si="42"/>
        <v>#N/A</v>
      </c>
      <c r="F183" s="20" t="e">
        <f t="shared" si="42"/>
        <v>#N/A</v>
      </c>
      <c r="G183" s="20" t="e">
        <f t="shared" si="42"/>
        <v>#N/A</v>
      </c>
      <c r="H183" s="20" t="e">
        <f t="shared" si="42"/>
        <v>#N/A</v>
      </c>
      <c r="I183" s="20" t="e">
        <f t="shared" si="42"/>
        <v>#N/A</v>
      </c>
      <c r="J183" s="20" t="e">
        <f t="shared" si="42"/>
        <v>#N/A</v>
      </c>
      <c r="K183" s="20" t="e">
        <f t="shared" si="42"/>
        <v>#N/A</v>
      </c>
      <c r="L183" s="20" t="e">
        <f t="shared" si="42"/>
        <v>#N/A</v>
      </c>
      <c r="M183" s="20" t="e">
        <f t="shared" si="42"/>
        <v>#N/A</v>
      </c>
      <c r="N183" s="20" t="e">
        <f t="shared" si="42"/>
        <v>#N/A</v>
      </c>
    </row>
    <row r="184" spans="1:14">
      <c r="A184" s="111"/>
      <c r="B184" s="100" t="s">
        <v>96</v>
      </c>
      <c r="C184" s="26">
        <f>COUNTIFS(Month_1!$K$3:$K$62,7,Month_1!$B$3:$B$62,"="&amp;$C$3)</f>
        <v>0</v>
      </c>
      <c r="D184" s="26">
        <f>COUNTIFS(Month_2!$K$3:$K$62,7,Month_2!$B$3:$B$62,"="&amp;$C$3)</f>
        <v>0</v>
      </c>
      <c r="E184" s="26">
        <f>COUNTIFS(Month_3!$K$3:$K$62,7,Month_3!$B$3:$B$62,"="&amp;$C$3)</f>
        <v>0</v>
      </c>
      <c r="F184" s="26">
        <f>COUNTIFS(Month_4!$K$3:$K$62,7,Month_4!$B$3:$B$62,"="&amp;$C$3)</f>
        <v>0</v>
      </c>
      <c r="G184" s="26">
        <f>COUNTIFS(Month_5!$K$3:$K$62,7,Month_5!$B$3:$B$62,"="&amp;$C$3)</f>
        <v>0</v>
      </c>
      <c r="H184" s="26">
        <f>COUNTIFS(Month_6!$K$3:$K$62,7,Month_6!$B$3:$B$62,"="&amp;$C$3)</f>
        <v>0</v>
      </c>
      <c r="I184" s="26">
        <f>COUNTIFS(Month_7!$K$3:$K$62,7,Month_7!$B$3:$B$62,"="&amp;$C$3)</f>
        <v>0</v>
      </c>
      <c r="J184" s="26">
        <f>COUNTIFS(Month_8!$K$3:$K$62,7,Month_8!$B$3:$B$62,"="&amp;$C$3)</f>
        <v>0</v>
      </c>
      <c r="K184" s="26">
        <f>COUNTIFS(Month_9!$K$3:$K$62,7,Month_9!$B$3:$B$62,"="&amp;$C$3)</f>
        <v>0</v>
      </c>
      <c r="L184" s="26">
        <f>COUNTIFS(Month_10!$K$3:$K$62,7,Month_10!$B$3:$B$62,"="&amp;$C$3)</f>
        <v>0</v>
      </c>
      <c r="M184" s="26">
        <f>COUNTIFS(Month_11!$K$3:$K$62,7,Month_11!$B$3:$B$62,"="&amp;$C$3)</f>
        <v>0</v>
      </c>
      <c r="N184" s="26">
        <f>COUNTIFS(Month_12!$K$3:$K$62,7,Month_12!$B$3:$B$62,"="&amp;$C$3)</f>
        <v>0</v>
      </c>
    </row>
    <row r="185" spans="1:14">
      <c r="A185" s="111"/>
      <c r="B185" s="101"/>
      <c r="C185" s="20" t="e">
        <f>C184/C171</f>
        <v>#N/A</v>
      </c>
      <c r="D185" s="20" t="e">
        <f t="shared" ref="D185:N185" si="43">D184/D171</f>
        <v>#N/A</v>
      </c>
      <c r="E185" s="20" t="e">
        <f t="shared" si="43"/>
        <v>#N/A</v>
      </c>
      <c r="F185" s="20" t="e">
        <f t="shared" si="43"/>
        <v>#N/A</v>
      </c>
      <c r="G185" s="20" t="e">
        <f t="shared" si="43"/>
        <v>#N/A</v>
      </c>
      <c r="H185" s="20" t="e">
        <f t="shared" si="43"/>
        <v>#N/A</v>
      </c>
      <c r="I185" s="20" t="e">
        <f t="shared" si="43"/>
        <v>#N/A</v>
      </c>
      <c r="J185" s="20" t="e">
        <f t="shared" si="43"/>
        <v>#N/A</v>
      </c>
      <c r="K185" s="20" t="e">
        <f t="shared" si="43"/>
        <v>#N/A</v>
      </c>
      <c r="L185" s="20" t="e">
        <f t="shared" si="43"/>
        <v>#N/A</v>
      </c>
      <c r="M185" s="20" t="e">
        <f t="shared" si="43"/>
        <v>#N/A</v>
      </c>
      <c r="N185" s="20" t="e">
        <f t="shared" si="43"/>
        <v>#N/A</v>
      </c>
    </row>
    <row r="186" spans="1:14">
      <c r="A186" s="111"/>
      <c r="B186" s="100" t="s">
        <v>97</v>
      </c>
      <c r="C186" s="26">
        <f>COUNTIFS(Month_1!$K$3:$K$62,8,Month_1!$B$3:$B$62,"="&amp;$C$3)</f>
        <v>0</v>
      </c>
      <c r="D186" s="26">
        <f>COUNTIFS(Month_2!$K$3:$K$62,8,Month_2!$B$3:$B$62,"="&amp;$C$3)</f>
        <v>0</v>
      </c>
      <c r="E186" s="26">
        <f>COUNTIFS(Month_3!$K$3:$K$62,8,Month_3!$B$3:$B$62,"="&amp;$C$3)</f>
        <v>0</v>
      </c>
      <c r="F186" s="26">
        <f>COUNTIFS(Month_4!$K$3:$K$62,8,Month_4!$B$3:$B$62,"="&amp;$C$3)</f>
        <v>0</v>
      </c>
      <c r="G186" s="26">
        <f>COUNTIFS(Month_5!$K$3:$K$62,8,Month_5!$B$3:$B$62,"="&amp;$C$3)</f>
        <v>0</v>
      </c>
      <c r="H186" s="26">
        <f>COUNTIFS(Month_6!$K$3:$K$62,8,Month_6!$B$3:$B$62,"="&amp;$C$3)</f>
        <v>0</v>
      </c>
      <c r="I186" s="26">
        <f>COUNTIFS(Month_7!$K$3:$K$62,8,Month_7!$B$3:$B$62,"="&amp;$C$3)</f>
        <v>0</v>
      </c>
      <c r="J186" s="26">
        <f>COUNTIFS(Month_8!$K$3:$K$62,8,Month_8!$B$3:$B$62,"="&amp;$C$3)</f>
        <v>0</v>
      </c>
      <c r="K186" s="26">
        <f>COUNTIFS(Month_9!$K$3:$K$62,8,Month_9!$B$3:$B$62,"="&amp;$C$3)</f>
        <v>0</v>
      </c>
      <c r="L186" s="26">
        <f>COUNTIFS(Month_10!$K$3:$K$62,8,Month_10!$B$3:$B$62,"="&amp;$C$3)</f>
        <v>0</v>
      </c>
      <c r="M186" s="26">
        <f>COUNTIFS(Month_11!$K$3:$K$62,8,Month_11!$B$3:$B$62,"="&amp;$C$3)</f>
        <v>0</v>
      </c>
      <c r="N186" s="26">
        <f>COUNTIFS(Month_12!$K$3:$K$62,8,Month_12!$B$3:$B$62,"="&amp;$C$3)</f>
        <v>0</v>
      </c>
    </row>
    <row r="187" spans="1:14">
      <c r="A187" s="111"/>
      <c r="B187" s="101"/>
      <c r="C187" s="20" t="e">
        <f>C186/C171</f>
        <v>#N/A</v>
      </c>
      <c r="D187" s="20" t="e">
        <f t="shared" ref="D187:N187" si="44">D186/D171</f>
        <v>#N/A</v>
      </c>
      <c r="E187" s="20" t="e">
        <f t="shared" si="44"/>
        <v>#N/A</v>
      </c>
      <c r="F187" s="20" t="e">
        <f t="shared" si="44"/>
        <v>#N/A</v>
      </c>
      <c r="G187" s="20" t="e">
        <f t="shared" si="44"/>
        <v>#N/A</v>
      </c>
      <c r="H187" s="20" t="e">
        <f t="shared" si="44"/>
        <v>#N/A</v>
      </c>
      <c r="I187" s="20" t="e">
        <f t="shared" si="44"/>
        <v>#N/A</v>
      </c>
      <c r="J187" s="20" t="e">
        <f t="shared" si="44"/>
        <v>#N/A</v>
      </c>
      <c r="K187" s="20" t="e">
        <f t="shared" si="44"/>
        <v>#N/A</v>
      </c>
      <c r="L187" s="20" t="e">
        <f t="shared" si="44"/>
        <v>#N/A</v>
      </c>
      <c r="M187" s="20" t="e">
        <f t="shared" si="44"/>
        <v>#N/A</v>
      </c>
      <c r="N187" s="20" t="e">
        <f t="shared" si="44"/>
        <v>#N/A</v>
      </c>
    </row>
    <row r="188" spans="1:14">
      <c r="A188" s="111"/>
      <c r="B188" s="100" t="s">
        <v>98</v>
      </c>
      <c r="C188" s="26">
        <f>COUNTIFS(Month_1!$K$3:$K$62,9,Month_1!$B$3:$B$62,"="&amp;$C$3)</f>
        <v>0</v>
      </c>
      <c r="D188" s="26">
        <f>COUNTIFS(Month_2!$K$3:$K$62,9,Month_2!$B$3:$B$62,"="&amp;$C$3)</f>
        <v>0</v>
      </c>
      <c r="E188" s="26">
        <f>COUNTIFS(Month_3!$K$3:$K$62,9,Month_3!$B$3:$B$62,"="&amp;$C$3)</f>
        <v>0</v>
      </c>
      <c r="F188" s="26">
        <f>COUNTIFS(Month_4!$K$3:$K$62,9,Month_4!$B$3:$B$62,"="&amp;$C$3)</f>
        <v>0</v>
      </c>
      <c r="G188" s="26">
        <f>COUNTIFS(Month_5!$K$3:$K$62,9,Month_5!$B$3:$B$62,"="&amp;$C$3)</f>
        <v>0</v>
      </c>
      <c r="H188" s="26">
        <f>COUNTIFS(Month_6!$K$3:$K$62,9,Month_6!$B$3:$B$62,"="&amp;$C$3)</f>
        <v>0</v>
      </c>
      <c r="I188" s="26">
        <f>COUNTIFS(Month_7!$K$3:$K$62,9,Month_7!$B$3:$B$62,"="&amp;$C$3)</f>
        <v>0</v>
      </c>
      <c r="J188" s="26">
        <f>COUNTIFS(Month_8!$K$3:$K$62,9,Month_8!$B$3:$B$62,"="&amp;$C$3)</f>
        <v>0</v>
      </c>
      <c r="K188" s="26">
        <f>COUNTIFS(Month_9!$K$3:$K$62,9,Month_9!$B$3:$B$62,"="&amp;$C$3)</f>
        <v>0</v>
      </c>
      <c r="L188" s="26">
        <f>COUNTIFS(Month_10!$K$3:$K$62,9,Month_10!$B$3:$B$62,"="&amp;$C$3)</f>
        <v>0</v>
      </c>
      <c r="M188" s="26">
        <f>COUNTIFS(Month_11!$K$3:$K$62,9,Month_11!$B$3:$B$62,"="&amp;$C$3)</f>
        <v>0</v>
      </c>
      <c r="N188" s="26">
        <f>COUNTIFS(Month_12!$K$3:$K$62,9,Month_12!$B$3:$B$62,"="&amp;$C$3)</f>
        <v>0</v>
      </c>
    </row>
    <row r="189" spans="1:14">
      <c r="A189" s="111"/>
      <c r="B189" s="101"/>
      <c r="C189" s="20" t="e">
        <f>C188/C171</f>
        <v>#N/A</v>
      </c>
      <c r="D189" s="20" t="e">
        <f t="shared" ref="D189:N189" si="45">D188/D171</f>
        <v>#N/A</v>
      </c>
      <c r="E189" s="20" t="e">
        <f t="shared" si="45"/>
        <v>#N/A</v>
      </c>
      <c r="F189" s="20" t="e">
        <f t="shared" si="45"/>
        <v>#N/A</v>
      </c>
      <c r="G189" s="20" t="e">
        <f t="shared" si="45"/>
        <v>#N/A</v>
      </c>
      <c r="H189" s="20" t="e">
        <f t="shared" si="45"/>
        <v>#N/A</v>
      </c>
      <c r="I189" s="20" t="e">
        <f t="shared" si="45"/>
        <v>#N/A</v>
      </c>
      <c r="J189" s="20" t="e">
        <f t="shared" si="45"/>
        <v>#N/A</v>
      </c>
      <c r="K189" s="20" t="e">
        <f t="shared" si="45"/>
        <v>#N/A</v>
      </c>
      <c r="L189" s="20" t="e">
        <f t="shared" si="45"/>
        <v>#N/A</v>
      </c>
      <c r="M189" s="20" t="e">
        <f t="shared" si="45"/>
        <v>#N/A</v>
      </c>
      <c r="N189" s="20" t="e">
        <f t="shared" si="45"/>
        <v>#N/A</v>
      </c>
    </row>
    <row r="190" spans="1:14">
      <c r="A190" s="111"/>
      <c r="B190" s="100" t="s">
        <v>99</v>
      </c>
      <c r="C190" s="26">
        <f>COUNTIFS(Month_1!$K$3:$K$62,10,Month_1!$B$3:$B$62,"="&amp;$C$3)</f>
        <v>0</v>
      </c>
      <c r="D190" s="26">
        <f>COUNTIFS(Month_2!$K$3:$K$62,10,Month_2!$B$3:$B$62,"="&amp;$C$3)</f>
        <v>0</v>
      </c>
      <c r="E190" s="26">
        <f>COUNTIFS(Month_3!$K$3:$K$62,10,Month_3!$B$3:$B$62,"="&amp;$C$3)</f>
        <v>0</v>
      </c>
      <c r="F190" s="26">
        <f>COUNTIFS(Month_4!$K$3:$K$62,10,Month_4!$B$3:$B$62,"="&amp;$C$3)</f>
        <v>0</v>
      </c>
      <c r="G190" s="26">
        <f>COUNTIFS(Month_5!$K$3:$K$62,10,Month_5!$B$3:$B$62,"="&amp;$C$3)</f>
        <v>0</v>
      </c>
      <c r="H190" s="26">
        <f>COUNTIFS(Month_6!$K$3:$K$62,10,Month_6!$B$3:$B$62,"="&amp;$C$3)</f>
        <v>0</v>
      </c>
      <c r="I190" s="26">
        <f>COUNTIFS(Month_7!$K$3:$K$62,10,Month_7!$B$3:$B$62,"="&amp;$C$3)</f>
        <v>0</v>
      </c>
      <c r="J190" s="26">
        <f>COUNTIFS(Month_8!$K$3:$K$62,10,Month_8!$B$3:$B$62,"="&amp;$C$3)</f>
        <v>0</v>
      </c>
      <c r="K190" s="26">
        <f>COUNTIFS(Month_9!$K$3:$K$62,10,Month_9!$B$3:$B$62,"="&amp;$C$3)</f>
        <v>0</v>
      </c>
      <c r="L190" s="26">
        <f>COUNTIFS(Month_10!$K$3:$K$62,10,Month_10!$B$3:$B$62,"="&amp;$C$3)</f>
        <v>0</v>
      </c>
      <c r="M190" s="26">
        <f>COUNTIFS(Month_11!$K$3:$K$62,10,Month_11!$B$3:$B$62,"="&amp;$C$3)</f>
        <v>0</v>
      </c>
      <c r="N190" s="26">
        <f>COUNTIFS(Month_12!$K$3:$K$62,10,Month_12!$B$3:$B$62,"="&amp;$C$3)</f>
        <v>0</v>
      </c>
    </row>
    <row r="191" spans="1:14">
      <c r="A191" s="111"/>
      <c r="B191" s="101"/>
      <c r="C191" s="20" t="e">
        <f t="shared" ref="C191:N191" si="46">C190/C171</f>
        <v>#N/A</v>
      </c>
      <c r="D191" s="20" t="e">
        <f t="shared" si="46"/>
        <v>#N/A</v>
      </c>
      <c r="E191" s="20" t="e">
        <f t="shared" si="46"/>
        <v>#N/A</v>
      </c>
      <c r="F191" s="20" t="e">
        <f t="shared" si="46"/>
        <v>#N/A</v>
      </c>
      <c r="G191" s="20" t="e">
        <f t="shared" si="46"/>
        <v>#N/A</v>
      </c>
      <c r="H191" s="20" t="e">
        <f t="shared" si="46"/>
        <v>#N/A</v>
      </c>
      <c r="I191" s="20" t="e">
        <f t="shared" si="46"/>
        <v>#N/A</v>
      </c>
      <c r="J191" s="20" t="e">
        <f t="shared" si="46"/>
        <v>#N/A</v>
      </c>
      <c r="K191" s="20" t="e">
        <f t="shared" si="46"/>
        <v>#N/A</v>
      </c>
      <c r="L191" s="20" t="e">
        <f t="shared" si="46"/>
        <v>#N/A</v>
      </c>
      <c r="M191" s="20" t="e">
        <f t="shared" si="46"/>
        <v>#N/A</v>
      </c>
      <c r="N191" s="20" t="e">
        <f t="shared" si="46"/>
        <v>#N/A</v>
      </c>
    </row>
    <row r="192" spans="1:14">
      <c r="A192" s="111"/>
      <c r="B192" s="100" t="s">
        <v>100</v>
      </c>
      <c r="C192" s="26">
        <f>COUNTIFS(Month_1!$K$3:$K$62,11,Month_1!$B$3:$B$62,"="&amp;$C$3)</f>
        <v>0</v>
      </c>
      <c r="D192" s="26">
        <f>COUNTIFS(Month_2!$K$3:$K$62,11,Month_2!$B$3:$B$62,"="&amp;$C$3)</f>
        <v>0</v>
      </c>
      <c r="E192" s="26">
        <f>COUNTIFS(Month_3!$K$3:$K$62,11,Month_3!$B$3:$B$62,"="&amp;$C$3)</f>
        <v>0</v>
      </c>
      <c r="F192" s="26">
        <f>COUNTIFS(Month_4!$K$3:$K$62,11,Month_4!$B$3:$B$62,"="&amp;$C$3)</f>
        <v>0</v>
      </c>
      <c r="G192" s="26">
        <f>COUNTIFS(Month_5!$K$3:$K$62,11,Month_5!$B$3:$B$62,"="&amp;$C$3)</f>
        <v>0</v>
      </c>
      <c r="H192" s="26">
        <f>COUNTIFS(Month_6!$K$3:$K$62,11,Month_6!$B$3:$B$62,"="&amp;$C$3)</f>
        <v>0</v>
      </c>
      <c r="I192" s="26">
        <f>COUNTIFS(Month_7!$K$3:$K$62,11,Month_7!$B$3:$B$62,"="&amp;$C$3)</f>
        <v>0</v>
      </c>
      <c r="J192" s="26">
        <f>COUNTIFS(Month_8!$K$3:$K$62,11,Month_8!$B$3:$B$62,"="&amp;$C$3)</f>
        <v>0</v>
      </c>
      <c r="K192" s="26">
        <f>COUNTIFS(Month_9!$K$3:$K$62,11,Month_9!$B$3:$B$62,"="&amp;$C$3)</f>
        <v>0</v>
      </c>
      <c r="L192" s="26">
        <f>COUNTIFS(Month_10!$K$3:$K$62,11,Month_10!$B$3:$B$62,"="&amp;$C$3)</f>
        <v>0</v>
      </c>
      <c r="M192" s="26">
        <f>COUNTIFS(Month_11!$K$3:$K$62,11,Month_11!$B$3:$B$62,"="&amp;$C$3)</f>
        <v>0</v>
      </c>
      <c r="N192" s="26">
        <f>COUNTIFS(Month_12!$K$3:$K$62,11,Month_12!$B$3:$B$62,"="&amp;$C$3)</f>
        <v>0</v>
      </c>
    </row>
    <row r="193" spans="1:14">
      <c r="A193" s="111"/>
      <c r="B193" s="101"/>
      <c r="C193" s="20" t="e">
        <f>C192/C171</f>
        <v>#N/A</v>
      </c>
      <c r="D193" s="20" t="e">
        <f t="shared" ref="D193:N193" si="47">D192/D171</f>
        <v>#N/A</v>
      </c>
      <c r="E193" s="20" t="e">
        <f t="shared" si="47"/>
        <v>#N/A</v>
      </c>
      <c r="F193" s="20" t="e">
        <f t="shared" si="47"/>
        <v>#N/A</v>
      </c>
      <c r="G193" s="20" t="e">
        <f t="shared" si="47"/>
        <v>#N/A</v>
      </c>
      <c r="H193" s="20" t="e">
        <f t="shared" si="47"/>
        <v>#N/A</v>
      </c>
      <c r="I193" s="20" t="e">
        <f t="shared" si="47"/>
        <v>#N/A</v>
      </c>
      <c r="J193" s="20" t="e">
        <f t="shared" si="47"/>
        <v>#N/A</v>
      </c>
      <c r="K193" s="20" t="e">
        <f t="shared" si="47"/>
        <v>#N/A</v>
      </c>
      <c r="L193" s="20" t="e">
        <f t="shared" si="47"/>
        <v>#N/A</v>
      </c>
      <c r="M193" s="20" t="e">
        <f t="shared" si="47"/>
        <v>#N/A</v>
      </c>
      <c r="N193" s="20" t="e">
        <f t="shared" si="47"/>
        <v>#N/A</v>
      </c>
    </row>
    <row r="194" spans="1:14">
      <c r="A194" s="111"/>
      <c r="B194" s="100" t="s">
        <v>101</v>
      </c>
      <c r="C194" s="2">
        <f>COUNTIFS(Month_1!$K$3:$K$62,12,Month_1!$B$3:$B$62,"="&amp;$C$3)</f>
        <v>0</v>
      </c>
      <c r="D194" s="2">
        <f>COUNTIFS(Month_2!$K$3:$K$62,12,Month_2!$B$3:$B$62,"="&amp;$C$3)</f>
        <v>0</v>
      </c>
      <c r="E194" s="2">
        <f>COUNTIFS(Month_3!$K$3:$K$62,12,Month_3!$B$3:$B$62,"="&amp;$C$3)</f>
        <v>0</v>
      </c>
      <c r="F194" s="2">
        <f>COUNTIFS(Month_4!$K$3:$K$62,12,Month_4!$B$3:$B$62,"="&amp;$C$3)</f>
        <v>0</v>
      </c>
      <c r="G194" s="2">
        <f>COUNTIFS(Month_5!$K$3:$K$62,12,Month_5!$B$3:$B$62,"="&amp;$C$3)</f>
        <v>0</v>
      </c>
      <c r="H194" s="2">
        <f>COUNTIFS(Month_6!$K$3:$K$62,12,Month_6!$B$3:$B$62,"="&amp;$C$3)</f>
        <v>0</v>
      </c>
      <c r="I194" s="2">
        <f>COUNTIFS(Month_7!$K$3:$K$62,12,Month_7!$B$3:$B$62,"="&amp;$C$3)</f>
        <v>0</v>
      </c>
      <c r="J194" s="2">
        <f>COUNTIFS(Month_8!$K$3:$K$62,12,Month_8!$B$3:$B$62,"="&amp;$C$3)</f>
        <v>0</v>
      </c>
      <c r="K194" s="2">
        <f>COUNTIFS(Month_9!$K$3:$K$62,12,Month_9!$B$3:$B$62,"="&amp;$C$3)</f>
        <v>0</v>
      </c>
      <c r="L194" s="2">
        <f>COUNTIFS(Month_10!$K$3:$K$62,12,Month_10!$B$3:$B$62,"="&amp;$C$3)</f>
        <v>0</v>
      </c>
      <c r="M194" s="2">
        <f>COUNTIFS(Month_11!$K$3:$K$62,12,Month_11!$B$3:$B$62,"="&amp;$C$3)</f>
        <v>0</v>
      </c>
      <c r="N194" s="2">
        <f>COUNTIFS(Month_12!$K$3:$K$62,12,Month_12!$B$3:$B$62,"="&amp;$C$3)</f>
        <v>0</v>
      </c>
    </row>
    <row r="195" spans="1:14">
      <c r="A195" s="112"/>
      <c r="B195" s="101"/>
      <c r="C195" s="20" t="e">
        <f t="shared" ref="C195:N195" si="48">C194/C171</f>
        <v>#N/A</v>
      </c>
      <c r="D195" s="20" t="e">
        <f t="shared" si="48"/>
        <v>#N/A</v>
      </c>
      <c r="E195" s="20" t="e">
        <f t="shared" si="48"/>
        <v>#N/A</v>
      </c>
      <c r="F195" s="20" t="e">
        <f t="shared" si="48"/>
        <v>#N/A</v>
      </c>
      <c r="G195" s="20" t="e">
        <f t="shared" si="48"/>
        <v>#N/A</v>
      </c>
      <c r="H195" s="20" t="e">
        <f t="shared" si="48"/>
        <v>#N/A</v>
      </c>
      <c r="I195" s="20" t="e">
        <f t="shared" si="48"/>
        <v>#N/A</v>
      </c>
      <c r="J195" s="20" t="e">
        <f t="shared" si="48"/>
        <v>#N/A</v>
      </c>
      <c r="K195" s="20" t="e">
        <f t="shared" si="48"/>
        <v>#N/A</v>
      </c>
      <c r="L195" s="20" t="e">
        <f t="shared" si="48"/>
        <v>#N/A</v>
      </c>
      <c r="M195" s="20" t="e">
        <f t="shared" si="48"/>
        <v>#N/A</v>
      </c>
      <c r="N195" s="20" t="e">
        <f t="shared" si="48"/>
        <v>#N/A</v>
      </c>
    </row>
    <row r="217" spans="1:14" ht="30" customHeight="1">
      <c r="A217" s="107" t="s">
        <v>26</v>
      </c>
      <c r="B217" s="107"/>
      <c r="C217" s="11" t="s">
        <v>27</v>
      </c>
      <c r="D217" s="11" t="s">
        <v>28</v>
      </c>
      <c r="E217" s="11" t="s">
        <v>29</v>
      </c>
      <c r="F217" s="11" t="s">
        <v>30</v>
      </c>
      <c r="G217" s="11" t="s">
        <v>31</v>
      </c>
      <c r="H217" s="11" t="s">
        <v>32</v>
      </c>
      <c r="I217" s="11" t="s">
        <v>33</v>
      </c>
      <c r="J217" s="11" t="s">
        <v>34</v>
      </c>
      <c r="K217" s="11" t="s">
        <v>35</v>
      </c>
      <c r="L217" s="11" t="s">
        <v>36</v>
      </c>
      <c r="M217" s="11" t="s">
        <v>37</v>
      </c>
      <c r="N217" s="11" t="s">
        <v>38</v>
      </c>
    </row>
    <row r="218" spans="1:14" ht="30" customHeight="1">
      <c r="A218" s="107"/>
      <c r="B218" s="107"/>
      <c r="C218" s="13" t="str">
        <f>IF(Instructions!C5="",C5,Instructions!C5)</f>
        <v>Month_1</v>
      </c>
      <c r="D218" s="13" t="str">
        <f t="shared" ref="D218:N218" si="49">IF(C218=C217,D217,IF(MONTH(C218)=12,DATE(YEAR(C218)+1,1,1),DATE(YEAR(C218),MONTH(C218)+1,1)))</f>
        <v>Month_2</v>
      </c>
      <c r="E218" s="13" t="str">
        <f t="shared" si="49"/>
        <v>Month_3</v>
      </c>
      <c r="F218" s="13" t="str">
        <f t="shared" si="49"/>
        <v>Month_4</v>
      </c>
      <c r="G218" s="13" t="str">
        <f t="shared" si="49"/>
        <v>Month_5</v>
      </c>
      <c r="H218" s="13" t="str">
        <f t="shared" si="49"/>
        <v>Month_6</v>
      </c>
      <c r="I218" s="13" t="str">
        <f t="shared" si="49"/>
        <v>Month_7</v>
      </c>
      <c r="J218" s="13" t="str">
        <f t="shared" si="49"/>
        <v>Month_8</v>
      </c>
      <c r="K218" s="13" t="str">
        <f t="shared" si="49"/>
        <v>Month_9</v>
      </c>
      <c r="L218" s="13" t="str">
        <f t="shared" si="49"/>
        <v>Month_10</v>
      </c>
      <c r="M218" s="13" t="str">
        <f t="shared" si="49"/>
        <v>Month_11</v>
      </c>
      <c r="N218" s="13" t="str">
        <f t="shared" si="49"/>
        <v>Month_12</v>
      </c>
    </row>
    <row r="219" spans="1:14">
      <c r="A219" s="113" t="s">
        <v>40</v>
      </c>
      <c r="B219" s="114"/>
      <c r="C219" s="21" t="e">
        <f>IF($C$3="",NA(),COUNTIF(Month_1!$B$3:$B$62,"="&amp;$C$3))</f>
        <v>#N/A</v>
      </c>
      <c r="D219" s="21" t="e">
        <f>IF($C$3="",NA(),COUNTIF(Month_2!$B$3:$B$62,"="&amp;$C$3))</f>
        <v>#N/A</v>
      </c>
      <c r="E219" s="21" t="e">
        <f>IF($C$3="",NA(),COUNTIF(Month_3!$B$3:$B$62,"="&amp;$C$3))</f>
        <v>#N/A</v>
      </c>
      <c r="F219" s="21" t="e">
        <f>IF($C$3="",NA(),COUNTIF(Month_4!$B$3:$B$62,"="&amp;$C$3))</f>
        <v>#N/A</v>
      </c>
      <c r="G219" s="21" t="e">
        <f>IF($C$3="",NA(),COUNTIF(Month_5!$B$3:$B$62,"="&amp;$C$3))</f>
        <v>#N/A</v>
      </c>
      <c r="H219" s="21" t="e">
        <f>IF($C$3="",NA(),COUNTIF(Month_6!$B$3:$B$62,"="&amp;$C$3))</f>
        <v>#N/A</v>
      </c>
      <c r="I219" s="21" t="e">
        <f>IF($C$3="",NA(),COUNTIF(Month_7!$B$3:$B$62,"="&amp;$C$3))</f>
        <v>#N/A</v>
      </c>
      <c r="J219" s="21" t="e">
        <f>IF($C$3="",NA(),COUNTIF(Month_8!$B$3:$B$62,"="&amp;$C$3))</f>
        <v>#N/A</v>
      </c>
      <c r="K219" s="21" t="e">
        <f>IF($C$3="",NA(),COUNTIF(Month_9!$B$3:$B$62,"="&amp;$C$3))</f>
        <v>#N/A</v>
      </c>
      <c r="L219" s="21" t="e">
        <f>IF($C$3="",NA(),COUNTIF(Month_10!$B$3:$B$62,"="&amp;$C$3))</f>
        <v>#N/A</v>
      </c>
      <c r="M219" s="21" t="e">
        <f>IF($C$3="",NA(),COUNTIF(Month_11!$B$3:$B$62,"="&amp;$C$3))</f>
        <v>#N/A</v>
      </c>
      <c r="N219" s="21" t="e">
        <f>IF($C$3="",NA(),COUNTIF(Month_12!$B$3:$B$62,"="&amp;$C$3))</f>
        <v>#N/A</v>
      </c>
    </row>
    <row r="220" spans="1:14">
      <c r="A220" s="110" t="str">
        <f>"Prior Activity: "&amp;$C$3</f>
        <v xml:space="preserve">Prior Activity: </v>
      </c>
      <c r="B220" s="141" t="s">
        <v>103</v>
      </c>
      <c r="C220" s="3">
        <f>COUNTIFS(Month_1!$L$3:$L$62,1,Month_1!$B$3:$B$62,"="&amp;$C$3)</f>
        <v>0</v>
      </c>
      <c r="D220" s="3">
        <f>COUNTIFS(Month_2!$L$3:$L$62,1,Month_2!$B$3:$B$62,"="&amp;$C$3)</f>
        <v>0</v>
      </c>
      <c r="E220" s="3">
        <f>COUNTIFS(Month_3!$L$3:$L$62,1,Month_3!$B$3:$B$62,"="&amp;$C$3)</f>
        <v>0</v>
      </c>
      <c r="F220" s="3">
        <f>COUNTIFS(Month_4!$L$3:$L$62,1,Month_4!$B$3:$B$62,"="&amp;$C$3)</f>
        <v>0</v>
      </c>
      <c r="G220" s="3">
        <f>COUNTIFS(Month_5!$L$3:$L$62,1,Month_5!$B$3:$B$62,"="&amp;$C$3)</f>
        <v>0</v>
      </c>
      <c r="H220" s="3">
        <f>COUNTIFS(Month_6!$L$3:$L$62,1,Month_6!$B$3:$B$62,"="&amp;$C$3)</f>
        <v>0</v>
      </c>
      <c r="I220" s="3">
        <f>COUNTIFS(Month_7!$L$3:$L$62,1,Month_7!$B$3:$B$62,"="&amp;$C$3)</f>
        <v>0</v>
      </c>
      <c r="J220" s="3">
        <f>COUNTIFS(Month_8!$L$3:$L$62,1,Month_8!$B$3:$B$62,"="&amp;$C$3)</f>
        <v>0</v>
      </c>
      <c r="K220" s="3">
        <f>COUNTIFS(Month_9!$L$3:$L$62,1,Month_9!$B$3:$B$62,"="&amp;$C$3)</f>
        <v>0</v>
      </c>
      <c r="L220" s="3">
        <f>COUNTIFS(Month_10!$L$3:$L$62,1,Month_10!$B$3:$B$62,"="&amp;$C$3)</f>
        <v>0</v>
      </c>
      <c r="M220" s="3">
        <f>COUNTIFS(Month_11!$L$3:$L$62,1,Month_11!$B$3:$B$62,"="&amp;$C$3)</f>
        <v>0</v>
      </c>
      <c r="N220" s="3">
        <f>COUNTIFS(Month_12!$L$3:$L$62,1,Month_12!$B$3:$B$62,"="&amp;$C$3)</f>
        <v>0</v>
      </c>
    </row>
    <row r="221" spans="1:14">
      <c r="A221" s="111"/>
      <c r="B221" s="141"/>
      <c r="C221" s="20" t="e">
        <f>C220/C219</f>
        <v>#N/A</v>
      </c>
      <c r="D221" s="20" t="e">
        <f t="shared" ref="D221:N221" si="50">D220/D219</f>
        <v>#N/A</v>
      </c>
      <c r="E221" s="20" t="e">
        <f t="shared" si="50"/>
        <v>#N/A</v>
      </c>
      <c r="F221" s="20" t="e">
        <f t="shared" si="50"/>
        <v>#N/A</v>
      </c>
      <c r="G221" s="20" t="e">
        <f t="shared" si="50"/>
        <v>#N/A</v>
      </c>
      <c r="H221" s="20" t="e">
        <f t="shared" si="50"/>
        <v>#N/A</v>
      </c>
      <c r="I221" s="20" t="e">
        <f t="shared" si="50"/>
        <v>#N/A</v>
      </c>
      <c r="J221" s="20" t="e">
        <f t="shared" si="50"/>
        <v>#N/A</v>
      </c>
      <c r="K221" s="20" t="e">
        <f t="shared" si="50"/>
        <v>#N/A</v>
      </c>
      <c r="L221" s="20" t="e">
        <f t="shared" si="50"/>
        <v>#N/A</v>
      </c>
      <c r="M221" s="20" t="e">
        <f t="shared" si="50"/>
        <v>#N/A</v>
      </c>
      <c r="N221" s="20" t="e">
        <f t="shared" si="50"/>
        <v>#N/A</v>
      </c>
    </row>
    <row r="222" spans="1:14">
      <c r="A222" s="111"/>
      <c r="B222" s="141" t="s">
        <v>104</v>
      </c>
      <c r="C222" s="3">
        <f>COUNTIFS(Month_1!$L$3:$L$62,2,Month_1!$B$3:$B$62,"="&amp;$C$3)</f>
        <v>0</v>
      </c>
      <c r="D222" s="3">
        <f>COUNTIFS(Month_2!$L$3:$L$62,2,Month_2!$B$3:$B$62,"="&amp;$C$3)</f>
        <v>0</v>
      </c>
      <c r="E222" s="3">
        <f>COUNTIFS(Month_3!$L$3:$L$62,2,Month_3!$B$3:$B$62,"="&amp;$C$3)</f>
        <v>0</v>
      </c>
      <c r="F222" s="3">
        <f>COUNTIFS(Month_4!$L$3:$L$62,2,Month_4!$B$3:$B$62,"="&amp;$C$3)</f>
        <v>0</v>
      </c>
      <c r="G222" s="3">
        <f>COUNTIFS(Month_5!$L$3:$L$62,2,Month_5!$B$3:$B$62,"="&amp;$C$3)</f>
        <v>0</v>
      </c>
      <c r="H222" s="3">
        <f>COUNTIFS(Month_6!$L$3:$L$62,2,Month_6!$B$3:$B$62,"="&amp;$C$3)</f>
        <v>0</v>
      </c>
      <c r="I222" s="3">
        <f>COUNTIFS(Month_7!$L$3:$L$62,2,Month_7!$B$3:$B$62,"="&amp;$C$3)</f>
        <v>0</v>
      </c>
      <c r="J222" s="3">
        <f>COUNTIFS(Month_8!$L$3:$L$62,2,Month_8!$B$3:$B$62,"="&amp;$C$3)</f>
        <v>0</v>
      </c>
      <c r="K222" s="3">
        <f>COUNTIFS(Month_9!$L$3:$L$62,2,Month_9!$B$3:$B$62,"="&amp;$C$3)</f>
        <v>0</v>
      </c>
      <c r="L222" s="3">
        <f>COUNTIFS(Month_10!$L$3:$L$62,2,Month_10!$B$3:$B$62,"="&amp;$C$3)</f>
        <v>0</v>
      </c>
      <c r="M222" s="3">
        <f>COUNTIFS(Month_11!$L$3:$L$62,2,Month_11!$B$3:$B$62,"="&amp;$C$3)</f>
        <v>0</v>
      </c>
      <c r="N222" s="3">
        <f>COUNTIFS(Month_12!$L$3:$L$62,2,Month_12!$B$3:$B$62,"="&amp;$C$3)</f>
        <v>0</v>
      </c>
    </row>
    <row r="223" spans="1:14">
      <c r="A223" s="111"/>
      <c r="B223" s="141"/>
      <c r="C223" s="20" t="e">
        <f>C222/C219</f>
        <v>#N/A</v>
      </c>
      <c r="D223" s="20" t="e">
        <f t="shared" ref="D223:N223" si="51">D222/D219</f>
        <v>#N/A</v>
      </c>
      <c r="E223" s="20" t="e">
        <f t="shared" si="51"/>
        <v>#N/A</v>
      </c>
      <c r="F223" s="20" t="e">
        <f t="shared" si="51"/>
        <v>#N/A</v>
      </c>
      <c r="G223" s="20" t="e">
        <f t="shared" si="51"/>
        <v>#N/A</v>
      </c>
      <c r="H223" s="20" t="e">
        <f t="shared" si="51"/>
        <v>#N/A</v>
      </c>
      <c r="I223" s="20" t="e">
        <f t="shared" si="51"/>
        <v>#N/A</v>
      </c>
      <c r="J223" s="20" t="e">
        <f t="shared" si="51"/>
        <v>#N/A</v>
      </c>
      <c r="K223" s="20" t="e">
        <f t="shared" si="51"/>
        <v>#N/A</v>
      </c>
      <c r="L223" s="20" t="e">
        <f t="shared" si="51"/>
        <v>#N/A</v>
      </c>
      <c r="M223" s="20" t="e">
        <f t="shared" si="51"/>
        <v>#N/A</v>
      </c>
      <c r="N223" s="20" t="e">
        <f t="shared" si="51"/>
        <v>#N/A</v>
      </c>
    </row>
    <row r="224" spans="1:14">
      <c r="A224" s="111"/>
      <c r="B224" s="141" t="s">
        <v>105</v>
      </c>
      <c r="C224" s="26">
        <f>COUNTIFS(Month_1!$L$3:$L$62,3,Month_1!$B$3:$B$62,"="&amp;$C$3)</f>
        <v>0</v>
      </c>
      <c r="D224" s="26">
        <f>COUNTIFS(Month_2!$L$3:$L$62,3,Month_2!$B$3:$B$62,"="&amp;$C$3)</f>
        <v>0</v>
      </c>
      <c r="E224" s="26">
        <f>COUNTIFS(Month_3!$L$3:$L$62,3,Month_3!$B$3:$B$62,"="&amp;$C$3)</f>
        <v>0</v>
      </c>
      <c r="F224" s="26">
        <f>COUNTIFS(Month_4!$L$3:$L$62,3,Month_4!$B$3:$B$62,"="&amp;$C$3)</f>
        <v>0</v>
      </c>
      <c r="G224" s="26">
        <f>COUNTIFS(Month_5!$L$3:$L$62,3,Month_5!$B$3:$B$62,"="&amp;$C$3)</f>
        <v>0</v>
      </c>
      <c r="H224" s="26">
        <f>COUNTIFS(Month_6!$L$3:$L$62,3,Month_6!$B$3:$B$62,"="&amp;$C$3)</f>
        <v>0</v>
      </c>
      <c r="I224" s="26">
        <f>COUNTIFS(Month_7!$L$3:$L$62,3,Month_7!$B$3:$B$62,"="&amp;$C$3)</f>
        <v>0</v>
      </c>
      <c r="J224" s="26">
        <f>COUNTIFS(Month_8!$L$3:$L$62,3,Month_8!$B$3:$B$62,"="&amp;$C$3)</f>
        <v>0</v>
      </c>
      <c r="K224" s="26">
        <f>COUNTIFS(Month_9!$L$3:$L$62,3,Month_9!$B$3:$B$62,"="&amp;$C$3)</f>
        <v>0</v>
      </c>
      <c r="L224" s="26">
        <f>COUNTIFS(Month_10!$L$3:$L$62,3,Month_10!$B$3:$B$62,"="&amp;$C$3)</f>
        <v>0</v>
      </c>
      <c r="M224" s="26">
        <f>COUNTIFS(Month_11!$L$3:$L$62,3,Month_11!$B$3:$B$62,"="&amp;$C$3)</f>
        <v>0</v>
      </c>
      <c r="N224" s="26">
        <f>COUNTIFS(Month_12!$L$3:$L$62,3,Month_12!$B$3:$B$62,"="&amp;$C$3)</f>
        <v>0</v>
      </c>
    </row>
    <row r="225" spans="1:14">
      <c r="A225" s="111"/>
      <c r="B225" s="141"/>
      <c r="C225" s="20" t="e">
        <f>C224/C219</f>
        <v>#N/A</v>
      </c>
      <c r="D225" s="20" t="e">
        <f t="shared" ref="D225:N225" si="52">D224/D219</f>
        <v>#N/A</v>
      </c>
      <c r="E225" s="20" t="e">
        <f t="shared" si="52"/>
        <v>#N/A</v>
      </c>
      <c r="F225" s="20" t="e">
        <f t="shared" si="52"/>
        <v>#N/A</v>
      </c>
      <c r="G225" s="20" t="e">
        <f t="shared" si="52"/>
        <v>#N/A</v>
      </c>
      <c r="H225" s="20" t="e">
        <f t="shared" si="52"/>
        <v>#N/A</v>
      </c>
      <c r="I225" s="20" t="e">
        <f t="shared" si="52"/>
        <v>#N/A</v>
      </c>
      <c r="J225" s="20" t="e">
        <f t="shared" si="52"/>
        <v>#N/A</v>
      </c>
      <c r="K225" s="20" t="e">
        <f t="shared" si="52"/>
        <v>#N/A</v>
      </c>
      <c r="L225" s="20" t="e">
        <f t="shared" si="52"/>
        <v>#N/A</v>
      </c>
      <c r="M225" s="20" t="e">
        <f t="shared" si="52"/>
        <v>#N/A</v>
      </c>
      <c r="N225" s="20" t="e">
        <f t="shared" si="52"/>
        <v>#N/A</v>
      </c>
    </row>
    <row r="226" spans="1:14">
      <c r="A226" s="111"/>
      <c r="B226" s="141" t="s">
        <v>106</v>
      </c>
      <c r="C226" s="26">
        <f>COUNTIFS(Month_1!$L$3:$L$62,4,Month_1!$B$3:$B$62,"="&amp;$C$3)</f>
        <v>0</v>
      </c>
      <c r="D226" s="26">
        <f>COUNTIFS(Month_2!$L$3:$L$62,4,Month_2!$B$3:$B$62,"="&amp;$C$3)</f>
        <v>0</v>
      </c>
      <c r="E226" s="26">
        <f>COUNTIFS(Month_3!$L$3:$L$62,4,Month_3!$B$3:$B$62,"="&amp;$C$3)</f>
        <v>0</v>
      </c>
      <c r="F226" s="26">
        <f>COUNTIFS(Month_4!$L$3:$L$62,4,Month_4!$B$3:$B$62,"="&amp;$C$3)</f>
        <v>0</v>
      </c>
      <c r="G226" s="26">
        <f>COUNTIFS(Month_5!$L$3:$L$62,4,Month_5!$B$3:$B$62,"="&amp;$C$3)</f>
        <v>0</v>
      </c>
      <c r="H226" s="26">
        <f>COUNTIFS(Month_6!$L$3:$L$62,4,Month_6!$B$3:$B$62,"="&amp;$C$3)</f>
        <v>0</v>
      </c>
      <c r="I226" s="26">
        <f>COUNTIFS(Month_7!$L$3:$L$62,4,Month_7!$B$3:$B$62,"="&amp;$C$3)</f>
        <v>0</v>
      </c>
      <c r="J226" s="26">
        <f>COUNTIFS(Month_8!$L$3:$L$62,4,Month_8!$B$3:$B$62,"="&amp;$C$3)</f>
        <v>0</v>
      </c>
      <c r="K226" s="26">
        <f>COUNTIFS(Month_9!$L$3:$L$62,4,Month_9!$B$3:$B$62,"="&amp;$C$3)</f>
        <v>0</v>
      </c>
      <c r="L226" s="26">
        <f>COUNTIFS(Month_10!$L$3:$L$62,4,Month_10!$B$3:$B$62,"="&amp;$C$3)</f>
        <v>0</v>
      </c>
      <c r="M226" s="26">
        <f>COUNTIFS(Month_11!$L$3:$L$62,4,Month_11!$B$3:$B$62,"="&amp;$C$3)</f>
        <v>0</v>
      </c>
      <c r="N226" s="26">
        <f>COUNTIFS(Month_12!$L$3:$L$62,4,Month_12!$B$3:$B$62,"="&amp;$C$3)</f>
        <v>0</v>
      </c>
    </row>
    <row r="227" spans="1:14">
      <c r="A227" s="111"/>
      <c r="B227" s="141"/>
      <c r="C227" s="20" t="e">
        <f>C226/C219</f>
        <v>#N/A</v>
      </c>
      <c r="D227" s="20" t="e">
        <f t="shared" ref="D227:N227" si="53">D226/D219</f>
        <v>#N/A</v>
      </c>
      <c r="E227" s="20" t="e">
        <f t="shared" si="53"/>
        <v>#N/A</v>
      </c>
      <c r="F227" s="20" t="e">
        <f t="shared" si="53"/>
        <v>#N/A</v>
      </c>
      <c r="G227" s="20" t="e">
        <f t="shared" si="53"/>
        <v>#N/A</v>
      </c>
      <c r="H227" s="20" t="e">
        <f t="shared" si="53"/>
        <v>#N/A</v>
      </c>
      <c r="I227" s="20" t="e">
        <f t="shared" si="53"/>
        <v>#N/A</v>
      </c>
      <c r="J227" s="20" t="e">
        <f t="shared" si="53"/>
        <v>#N/A</v>
      </c>
      <c r="K227" s="20" t="e">
        <f t="shared" si="53"/>
        <v>#N/A</v>
      </c>
      <c r="L227" s="20" t="e">
        <f t="shared" si="53"/>
        <v>#N/A</v>
      </c>
      <c r="M227" s="20" t="e">
        <f t="shared" si="53"/>
        <v>#N/A</v>
      </c>
      <c r="N227" s="20" t="e">
        <f t="shared" si="53"/>
        <v>#N/A</v>
      </c>
    </row>
    <row r="228" spans="1:14">
      <c r="A228" s="111"/>
      <c r="B228" s="141" t="s">
        <v>101</v>
      </c>
      <c r="C228" s="2">
        <f>COUNTIFS(Month_1!$L$3:$L$62,5,Month_1!$B$3:$B$62,"="&amp;$C$3)</f>
        <v>0</v>
      </c>
      <c r="D228" s="2">
        <f>COUNTIFS(Month_2!$L$3:$L$62,5,Month_2!$B$3:$B$62,"="&amp;$C$3)</f>
        <v>0</v>
      </c>
      <c r="E228" s="2">
        <f>COUNTIFS(Month_3!$L$3:$L$62,5,Month_3!$B$3:$B$62,"="&amp;$C$3)</f>
        <v>0</v>
      </c>
      <c r="F228" s="2">
        <f>COUNTIFS(Month_4!$L$3:$L$62,5,Month_4!$B$3:$B$62,"="&amp;$C$3)</f>
        <v>0</v>
      </c>
      <c r="G228" s="2">
        <f>COUNTIFS(Month_5!$L$3:$L$62,5,Month_5!$B$3:$B$62,"="&amp;$C$3)</f>
        <v>0</v>
      </c>
      <c r="H228" s="2">
        <f>COUNTIFS(Month_6!$L$3:$L$62,5,Month_6!$B$3:$B$62,"="&amp;$C$3)</f>
        <v>0</v>
      </c>
      <c r="I228" s="2">
        <f>COUNTIFS(Month_7!$L$3:$L$62,5,Month_7!$B$3:$B$62,"="&amp;$C$3)</f>
        <v>0</v>
      </c>
      <c r="J228" s="2">
        <f>COUNTIFS(Month_8!$L$3:$L$62,5,Month_8!$B$3:$B$62,"="&amp;$C$3)</f>
        <v>0</v>
      </c>
      <c r="K228" s="2">
        <f>COUNTIFS(Month_9!$L$3:$L$62,5,Month_9!$B$3:$B$62,"="&amp;$C$3)</f>
        <v>0</v>
      </c>
      <c r="L228" s="2">
        <f>COUNTIFS(Month_10!$L$3:$L$62,5,Month_10!$B$3:$B$62,"="&amp;$C$3)</f>
        <v>0</v>
      </c>
      <c r="M228" s="2">
        <f>COUNTIFS(Month_11!$L$3:$L$62,5,Month_11!$B$3:$B$62,"="&amp;$C$3)</f>
        <v>0</v>
      </c>
      <c r="N228" s="2">
        <f>COUNTIFS(Month_12!$L$3:$L$62,5,Month_12!$B$3:$B$62,"="&amp;$C$3)</f>
        <v>0</v>
      </c>
    </row>
    <row r="229" spans="1:14">
      <c r="A229" s="112"/>
      <c r="B229" s="141"/>
      <c r="C229" s="20" t="e">
        <f>C228/C219</f>
        <v>#N/A</v>
      </c>
      <c r="D229" s="20" t="e">
        <f t="shared" ref="D229:N229" si="54">D228/D219</f>
        <v>#N/A</v>
      </c>
      <c r="E229" s="20" t="e">
        <f t="shared" si="54"/>
        <v>#N/A</v>
      </c>
      <c r="F229" s="20" t="e">
        <f t="shared" si="54"/>
        <v>#N/A</v>
      </c>
      <c r="G229" s="20" t="e">
        <f t="shared" si="54"/>
        <v>#N/A</v>
      </c>
      <c r="H229" s="20" t="e">
        <f t="shared" si="54"/>
        <v>#N/A</v>
      </c>
      <c r="I229" s="20" t="e">
        <f t="shared" si="54"/>
        <v>#N/A</v>
      </c>
      <c r="J229" s="20" t="e">
        <f t="shared" si="54"/>
        <v>#N/A</v>
      </c>
      <c r="K229" s="20" t="e">
        <f t="shared" si="54"/>
        <v>#N/A</v>
      </c>
      <c r="L229" s="20" t="e">
        <f t="shared" si="54"/>
        <v>#N/A</v>
      </c>
      <c r="M229" s="20" t="e">
        <f t="shared" si="54"/>
        <v>#N/A</v>
      </c>
      <c r="N229" s="20" t="e">
        <f t="shared" si="54"/>
        <v>#N/A</v>
      </c>
    </row>
    <row r="252" spans="1:14" ht="30" customHeight="1">
      <c r="A252" s="107" t="s">
        <v>26</v>
      </c>
      <c r="B252" s="107"/>
      <c r="C252" s="11" t="s">
        <v>27</v>
      </c>
      <c r="D252" s="11" t="s">
        <v>28</v>
      </c>
      <c r="E252" s="11" t="s">
        <v>29</v>
      </c>
      <c r="F252" s="11" t="s">
        <v>30</v>
      </c>
      <c r="G252" s="11" t="s">
        <v>31</v>
      </c>
      <c r="H252" s="11" t="s">
        <v>32</v>
      </c>
      <c r="I252" s="11" t="s">
        <v>33</v>
      </c>
      <c r="J252" s="11" t="s">
        <v>34</v>
      </c>
      <c r="K252" s="11" t="s">
        <v>35</v>
      </c>
      <c r="L252" s="11" t="s">
        <v>36</v>
      </c>
      <c r="M252" s="11" t="s">
        <v>37</v>
      </c>
      <c r="N252" s="11" t="s">
        <v>38</v>
      </c>
    </row>
    <row r="253" spans="1:14" ht="30" customHeight="1">
      <c r="A253" s="107"/>
      <c r="B253" s="107"/>
      <c r="C253" s="13" t="str">
        <f>IF(Instructions!C5="",C5,Instructions!C5)</f>
        <v>Month_1</v>
      </c>
      <c r="D253" s="13" t="str">
        <f t="shared" ref="D253:N253" si="55">IF(C253=C252,D252,IF(MONTH(C253)=12,DATE(YEAR(C253)+1,1,1),DATE(YEAR(C253),MONTH(C253)+1,1)))</f>
        <v>Month_2</v>
      </c>
      <c r="E253" s="13" t="str">
        <f t="shared" si="55"/>
        <v>Month_3</v>
      </c>
      <c r="F253" s="13" t="str">
        <f t="shared" si="55"/>
        <v>Month_4</v>
      </c>
      <c r="G253" s="13" t="str">
        <f t="shared" si="55"/>
        <v>Month_5</v>
      </c>
      <c r="H253" s="13" t="str">
        <f t="shared" si="55"/>
        <v>Month_6</v>
      </c>
      <c r="I253" s="13" t="str">
        <f t="shared" si="55"/>
        <v>Month_7</v>
      </c>
      <c r="J253" s="13" t="str">
        <f t="shared" si="55"/>
        <v>Month_8</v>
      </c>
      <c r="K253" s="13" t="str">
        <f t="shared" si="55"/>
        <v>Month_9</v>
      </c>
      <c r="L253" s="13" t="str">
        <f t="shared" si="55"/>
        <v>Month_10</v>
      </c>
      <c r="M253" s="13" t="str">
        <f t="shared" si="55"/>
        <v>Month_11</v>
      </c>
      <c r="N253" s="13" t="str">
        <f t="shared" si="55"/>
        <v>Month_12</v>
      </c>
    </row>
    <row r="254" spans="1:14">
      <c r="A254" s="113" t="s">
        <v>40</v>
      </c>
      <c r="B254" s="114"/>
      <c r="C254" s="21" t="e">
        <f>IF($C$3="",NA(),COUNTIF(Month_1!$B$3:$B$62,"="&amp;$C$3))</f>
        <v>#N/A</v>
      </c>
      <c r="D254" s="21" t="e">
        <f>IF($C$3="",NA(),COUNTIF(Month_2!$B$3:$B$62,"="&amp;$C$3))</f>
        <v>#N/A</v>
      </c>
      <c r="E254" s="21" t="e">
        <f>IF($C$3="",NA(),COUNTIF(Month_3!$B$3:$B$62,"="&amp;$C$3))</f>
        <v>#N/A</v>
      </c>
      <c r="F254" s="21" t="e">
        <f>IF($C$3="",NA(),COUNTIF(Month_4!$B$3:$B$62,"="&amp;$C$3))</f>
        <v>#N/A</v>
      </c>
      <c r="G254" s="21" t="e">
        <f>IF($C$3="",NA(),COUNTIF(Month_5!$B$3:$B$62,"="&amp;$C$3))</f>
        <v>#N/A</v>
      </c>
      <c r="H254" s="21" t="e">
        <f>IF($C$3="",NA(),COUNTIF(Month_6!$B$3:$B$62,"="&amp;$C$3))</f>
        <v>#N/A</v>
      </c>
      <c r="I254" s="21" t="e">
        <f>IF($C$3="",NA(),COUNTIF(Month_7!$B$3:$B$62,"="&amp;$C$3))</f>
        <v>#N/A</v>
      </c>
      <c r="J254" s="21" t="e">
        <f>IF($C$3="",NA(),COUNTIF(Month_8!$B$3:$B$62,"="&amp;$C$3))</f>
        <v>#N/A</v>
      </c>
      <c r="K254" s="21" t="e">
        <f>IF($C$3="",NA(),COUNTIF(Month_9!$B$3:$B$62,"="&amp;$C$3))</f>
        <v>#N/A</v>
      </c>
      <c r="L254" s="21" t="e">
        <f>IF($C$3="",NA(),COUNTIF(Month_10!$B$3:$B$62,"="&amp;$C$3))</f>
        <v>#N/A</v>
      </c>
      <c r="M254" s="21" t="e">
        <f>IF($C$3="",NA(),COUNTIF(Month_11!$B$3:$B$62,"="&amp;$C$3))</f>
        <v>#N/A</v>
      </c>
      <c r="N254" s="21" t="e">
        <f>IF($C$3="",NA(),COUNTIF(Month_12!$B$3:$B$62,"="&amp;$C$3))</f>
        <v>#N/A</v>
      </c>
    </row>
    <row r="255" spans="1:14">
      <c r="A255" s="140" t="str">
        <f>"Injury: "&amp;$C$3</f>
        <v xml:space="preserve">Injury: </v>
      </c>
      <c r="B255" s="100" t="s">
        <v>108</v>
      </c>
      <c r="C255" s="2">
        <f>COUNTIFS(Month_1!$P$3:$P$62,1,Month_1!$B$3:$B$62,"="&amp;$C$3)</f>
        <v>0</v>
      </c>
      <c r="D255" s="2">
        <f>COUNTIFS(Month_2!$P$3:$P$62,1,Month_2!$B$3:$B$62,"="&amp;$C$3)</f>
        <v>0</v>
      </c>
      <c r="E255" s="2">
        <f>COUNTIFS(Month_3!$P$3:$P$62,1,Month_3!$B$3:$B$62,"="&amp;$C$3)</f>
        <v>0</v>
      </c>
      <c r="F255" s="2">
        <f>COUNTIFS(Month_4!$P$3:$P$62,1,Month_4!$B$3:$B$62,"="&amp;$C$3)</f>
        <v>0</v>
      </c>
      <c r="G255" s="2">
        <f>COUNTIFS(Month_5!$P$3:$P$62,1,Month_5!$B$3:$B$62,"="&amp;$C$3)</f>
        <v>0</v>
      </c>
      <c r="H255" s="2">
        <f>COUNTIFS(Month_6!$P$3:$P$62,1,Month_6!$B$3:$B$62,"="&amp;$C$3)</f>
        <v>0</v>
      </c>
      <c r="I255" s="2">
        <f>COUNTIFS(Month_7!$P$3:$P$62,1,Month_7!$B$3:$B$62,"="&amp;$C$3)</f>
        <v>0</v>
      </c>
      <c r="J255" s="2">
        <f>COUNTIFS(Month_8!$P$3:$P$62,1,Month_8!$B$3:$B$62,"="&amp;$C$3)</f>
        <v>0</v>
      </c>
      <c r="K255" s="2">
        <f>COUNTIFS(Month_9!$P$3:$P$62,1,Month_9!$B$3:$B$62,"="&amp;$C$3)</f>
        <v>0</v>
      </c>
      <c r="L255" s="2">
        <f>COUNTIFS(Month_10!$P$3:$P$62,1,Month_10!$B$3:$B$62,"="&amp;$C$3)</f>
        <v>0</v>
      </c>
      <c r="M255" s="2">
        <f>COUNTIFS(Month_11!$P$3:$P$62,1,Month_11!$B$3:$B$62,"="&amp;$C$3)</f>
        <v>0</v>
      </c>
      <c r="N255" s="2">
        <f>COUNTIFS(Month_12!$P$3:$P$62,1,Month_12!$B$3:$B$62,"="&amp;$C$3)</f>
        <v>0</v>
      </c>
    </row>
    <row r="256" spans="1:14">
      <c r="A256" s="140"/>
      <c r="B256" s="101"/>
      <c r="C256" s="19" t="e">
        <f>C255/C254</f>
        <v>#N/A</v>
      </c>
      <c r="D256" s="19" t="e">
        <f t="shared" ref="D256:N256" si="56">D255/D254</f>
        <v>#N/A</v>
      </c>
      <c r="E256" s="19" t="e">
        <f t="shared" si="56"/>
        <v>#N/A</v>
      </c>
      <c r="F256" s="19" t="e">
        <f t="shared" si="56"/>
        <v>#N/A</v>
      </c>
      <c r="G256" s="19" t="e">
        <f t="shared" si="56"/>
        <v>#N/A</v>
      </c>
      <c r="H256" s="19" t="e">
        <f t="shared" si="56"/>
        <v>#N/A</v>
      </c>
      <c r="I256" s="19" t="e">
        <f t="shared" si="56"/>
        <v>#N/A</v>
      </c>
      <c r="J256" s="19" t="e">
        <f t="shared" si="56"/>
        <v>#N/A</v>
      </c>
      <c r="K256" s="19" t="e">
        <f t="shared" si="56"/>
        <v>#N/A</v>
      </c>
      <c r="L256" s="19" t="e">
        <f t="shared" si="56"/>
        <v>#N/A</v>
      </c>
      <c r="M256" s="19" t="e">
        <f t="shared" si="56"/>
        <v>#N/A</v>
      </c>
      <c r="N256" s="19" t="e">
        <f t="shared" si="56"/>
        <v>#N/A</v>
      </c>
    </row>
    <row r="257" spans="1:14">
      <c r="A257" s="140"/>
      <c r="B257" s="100" t="s">
        <v>109</v>
      </c>
      <c r="C257" s="2">
        <f>COUNTIFS(Month_1!$P$3:$P$62,2,Month_1!$B$3:$B$62,"="&amp;$C$3)</f>
        <v>0</v>
      </c>
      <c r="D257" s="2">
        <f>COUNTIFS(Month_2!$P$3:$P$62,2,Month_2!$B$3:$B$62,"="&amp;$C$3)</f>
        <v>0</v>
      </c>
      <c r="E257" s="2">
        <f>COUNTIFS(Month_3!$P$3:$P$62,2,Month_3!$B$3:$B$62,"="&amp;$C$3)</f>
        <v>0</v>
      </c>
      <c r="F257" s="2">
        <f>COUNTIFS(Month_4!$P$3:$P$62,2,Month_4!$B$3:$B$62,"="&amp;$C$3)</f>
        <v>0</v>
      </c>
      <c r="G257" s="2">
        <f>COUNTIFS(Month_5!$P$3:$P$62,2,Month_5!$B$3:$B$62,"="&amp;$C$3)</f>
        <v>0</v>
      </c>
      <c r="H257" s="2">
        <f>COUNTIFS(Month_6!$P$3:$P$62,2,Month_6!$B$3:$B$62,"="&amp;$C$3)</f>
        <v>0</v>
      </c>
      <c r="I257" s="2">
        <f>COUNTIFS(Month_7!$P$3:$P$62,2,Month_7!$B$3:$B$62,"="&amp;$C$3)</f>
        <v>0</v>
      </c>
      <c r="J257" s="2">
        <f>COUNTIFS(Month_8!$P$3:$P$62,2,Month_8!$B$3:$B$62,"="&amp;$C$3)</f>
        <v>0</v>
      </c>
      <c r="K257" s="2">
        <f>COUNTIFS(Month_9!$P$3:$P$62,2,Month_9!$B$3:$B$62,"="&amp;$C$3)</f>
        <v>0</v>
      </c>
      <c r="L257" s="2">
        <f>COUNTIFS(Month_10!$P$3:$P$62,2,Month_10!$B$3:$B$62,"="&amp;$C$3)</f>
        <v>0</v>
      </c>
      <c r="M257" s="2">
        <f>COUNTIFS(Month_11!$P$3:$P$62,2,Month_11!$B$3:$B$62,"="&amp;$C$3)</f>
        <v>0</v>
      </c>
      <c r="N257" s="2">
        <f>COUNTIFS(Month_12!$P$3:$P$62,2,Month_12!$B$3:$B$62,"="&amp;$C$3)</f>
        <v>0</v>
      </c>
    </row>
    <row r="258" spans="1:14">
      <c r="A258" s="140"/>
      <c r="B258" s="101"/>
      <c r="C258" s="20" t="e">
        <f>C257/C254</f>
        <v>#N/A</v>
      </c>
      <c r="D258" s="20" t="e">
        <f t="shared" ref="D258:N258" si="57">D257/D254</f>
        <v>#N/A</v>
      </c>
      <c r="E258" s="20" t="e">
        <f t="shared" si="57"/>
        <v>#N/A</v>
      </c>
      <c r="F258" s="20" t="e">
        <f t="shared" si="57"/>
        <v>#N/A</v>
      </c>
      <c r="G258" s="20" t="e">
        <f t="shared" si="57"/>
        <v>#N/A</v>
      </c>
      <c r="H258" s="20" t="e">
        <f t="shared" si="57"/>
        <v>#N/A</v>
      </c>
      <c r="I258" s="20" t="e">
        <f t="shared" si="57"/>
        <v>#N/A</v>
      </c>
      <c r="J258" s="20" t="e">
        <f t="shared" si="57"/>
        <v>#N/A</v>
      </c>
      <c r="K258" s="20" t="e">
        <f t="shared" si="57"/>
        <v>#N/A</v>
      </c>
      <c r="L258" s="20" t="e">
        <f t="shared" si="57"/>
        <v>#N/A</v>
      </c>
      <c r="M258" s="20" t="e">
        <f t="shared" si="57"/>
        <v>#N/A</v>
      </c>
      <c r="N258" s="20" t="e">
        <f t="shared" si="57"/>
        <v>#N/A</v>
      </c>
    </row>
    <row r="259" spans="1:14">
      <c r="A259" s="140"/>
      <c r="B259" s="100" t="s">
        <v>110</v>
      </c>
      <c r="C259" s="2">
        <f>COUNTIFS(Month_1!$P$3:$P$62,3,Month_1!$B$3:$B$62,"="&amp;$C$3)</f>
        <v>0</v>
      </c>
      <c r="D259" s="2">
        <f>COUNTIFS(Month_2!$P$3:$P$62,3,Month_2!$B$3:$B$62,"="&amp;$C$3)</f>
        <v>0</v>
      </c>
      <c r="E259" s="2">
        <f>COUNTIFS(Month_3!$P$3:$P$62,3,Month_3!$B$3:$B$62,"="&amp;$C$3)</f>
        <v>0</v>
      </c>
      <c r="F259" s="2">
        <f>COUNTIFS(Month_4!$P$3:$P$62,3,Month_4!$B$3:$B$62,"="&amp;$C$3)</f>
        <v>0</v>
      </c>
      <c r="G259" s="2">
        <f>COUNTIFS(Month_5!$P$3:$P$62,3,Month_5!$B$3:$B$62,"="&amp;$C$3)</f>
        <v>0</v>
      </c>
      <c r="H259" s="2">
        <f>COUNTIFS(Month_6!$P$3:$P$62,3,Month_6!$B$3:$B$62,"="&amp;$C$3)</f>
        <v>0</v>
      </c>
      <c r="I259" s="2">
        <f>COUNTIFS(Month_7!$P$3:$P$62,3,Month_7!$B$3:$B$62,"="&amp;$C$3)</f>
        <v>0</v>
      </c>
      <c r="J259" s="2">
        <f>COUNTIFS(Month_8!$P$3:$P$62,3,Month_8!$B$3:$B$62,"="&amp;$C$3)</f>
        <v>0</v>
      </c>
      <c r="K259" s="2">
        <f>COUNTIFS(Month_9!$P$3:$P$62,3,Month_9!$B$3:$B$62,"="&amp;$C$3)</f>
        <v>0</v>
      </c>
      <c r="L259" s="2">
        <f>COUNTIFS(Month_10!$P$3:$P$62,3,Month_10!$B$3:$B$62,"="&amp;$C$3)</f>
        <v>0</v>
      </c>
      <c r="M259" s="2">
        <f>COUNTIFS(Month_11!$P$3:$P$62,3,Month_11!$B$3:$B$62,"="&amp;$C$3)</f>
        <v>0</v>
      </c>
      <c r="N259" s="2">
        <f>COUNTIFS(Month_12!$P$3:$P$62,3,Month_12!$B$3:$B$62,"="&amp;$C$3)</f>
        <v>0</v>
      </c>
    </row>
    <row r="260" spans="1:14">
      <c r="A260" s="140"/>
      <c r="B260" s="101"/>
      <c r="C260" s="20" t="e">
        <f>C259/C254</f>
        <v>#N/A</v>
      </c>
      <c r="D260" s="20" t="e">
        <f t="shared" ref="D260:N260" si="58">D259/D254</f>
        <v>#N/A</v>
      </c>
      <c r="E260" s="20" t="e">
        <f t="shared" si="58"/>
        <v>#N/A</v>
      </c>
      <c r="F260" s="20" t="e">
        <f t="shared" si="58"/>
        <v>#N/A</v>
      </c>
      <c r="G260" s="20" t="e">
        <f t="shared" si="58"/>
        <v>#N/A</v>
      </c>
      <c r="H260" s="20" t="e">
        <f t="shared" si="58"/>
        <v>#N/A</v>
      </c>
      <c r="I260" s="20" t="e">
        <f t="shared" si="58"/>
        <v>#N/A</v>
      </c>
      <c r="J260" s="20" t="e">
        <f t="shared" si="58"/>
        <v>#N/A</v>
      </c>
      <c r="K260" s="20" t="e">
        <f t="shared" si="58"/>
        <v>#N/A</v>
      </c>
      <c r="L260" s="20" t="e">
        <f t="shared" si="58"/>
        <v>#N/A</v>
      </c>
      <c r="M260" s="20" t="e">
        <f t="shared" si="58"/>
        <v>#N/A</v>
      </c>
      <c r="N260" s="20" t="e">
        <f t="shared" si="58"/>
        <v>#N/A</v>
      </c>
    </row>
    <row r="261" spans="1:14">
      <c r="A261" s="140"/>
      <c r="B261" s="136" t="s">
        <v>111</v>
      </c>
      <c r="C261" s="26">
        <f>COUNTIFS(Month_1!$P$3:$P$62,4,Month_1!$B$3:$B$62,"="&amp;$C$3)</f>
        <v>0</v>
      </c>
      <c r="D261" s="26">
        <f>COUNTIFS(Month_2!$P$3:$P$62,4,Month_2!$B$3:$B$62,"="&amp;$C$3)</f>
        <v>0</v>
      </c>
      <c r="E261" s="26">
        <f>COUNTIFS(Month_3!$P$3:$P$62,4,Month_3!$B$3:$B$62,"="&amp;$C$3)</f>
        <v>0</v>
      </c>
      <c r="F261" s="26">
        <f>COUNTIFS(Month_4!$P$3:$P$62,4,Month_4!$B$3:$B$62,"="&amp;$C$3)</f>
        <v>0</v>
      </c>
      <c r="G261" s="26">
        <f>COUNTIFS(Month_5!$P$3:$P$62,4,Month_5!$B$3:$B$62,"="&amp;$C$3)</f>
        <v>0</v>
      </c>
      <c r="H261" s="26">
        <f>COUNTIFS(Month_6!$P$3:$P$62,4,Month_6!$B$3:$B$62,"="&amp;$C$3)</f>
        <v>0</v>
      </c>
      <c r="I261" s="26">
        <f>COUNTIFS(Month_7!$P$3:$P$62,4,Month_7!$B$3:$B$62,"="&amp;$C$3)</f>
        <v>0</v>
      </c>
      <c r="J261" s="26">
        <f>COUNTIFS(Month_8!$P$3:$P$62,4,Month_8!$B$3:$B$62,"="&amp;$C$3)</f>
        <v>0</v>
      </c>
      <c r="K261" s="26">
        <f>COUNTIFS(Month_9!$P$3:$P$62,4,Month_9!$B$3:$B$62,"="&amp;$C$3)</f>
        <v>0</v>
      </c>
      <c r="L261" s="26">
        <f>COUNTIFS(Month_10!$P$3:$P$62,4,Month_10!$B$3:$B$62,"="&amp;$C$3)</f>
        <v>0</v>
      </c>
      <c r="M261" s="26">
        <f>COUNTIFS(Month_11!$P$3:$P$62,4,Month_11!$B$3:$B$62,"="&amp;$C$3)</f>
        <v>0</v>
      </c>
      <c r="N261" s="26">
        <f>COUNTIFS(Month_12!$P$3:$P$62,4,Month_12!$B$3:$B$62,"="&amp;$C$3)</f>
        <v>0</v>
      </c>
    </row>
    <row r="262" spans="1:14">
      <c r="A262" s="140"/>
      <c r="B262" s="136"/>
      <c r="C262" s="20" t="e">
        <f>C261/C254</f>
        <v>#N/A</v>
      </c>
      <c r="D262" s="20" t="e">
        <f t="shared" ref="D262:N262" si="59">D261/D254</f>
        <v>#N/A</v>
      </c>
      <c r="E262" s="20" t="e">
        <f t="shared" si="59"/>
        <v>#N/A</v>
      </c>
      <c r="F262" s="20" t="e">
        <f t="shared" si="59"/>
        <v>#N/A</v>
      </c>
      <c r="G262" s="20" t="e">
        <f t="shared" si="59"/>
        <v>#N/A</v>
      </c>
      <c r="H262" s="20" t="e">
        <f t="shared" si="59"/>
        <v>#N/A</v>
      </c>
      <c r="I262" s="20" t="e">
        <f t="shared" si="59"/>
        <v>#N/A</v>
      </c>
      <c r="J262" s="20" t="e">
        <f t="shared" si="59"/>
        <v>#N/A</v>
      </c>
      <c r="K262" s="20" t="e">
        <f t="shared" si="59"/>
        <v>#N/A</v>
      </c>
      <c r="L262" s="20" t="e">
        <f t="shared" si="59"/>
        <v>#N/A</v>
      </c>
      <c r="M262" s="20" t="e">
        <f t="shared" si="59"/>
        <v>#N/A</v>
      </c>
      <c r="N262" s="20" t="e">
        <f t="shared" si="59"/>
        <v>#N/A</v>
      </c>
    </row>
    <row r="263" spans="1:14">
      <c r="A263" s="140"/>
      <c r="B263" s="136" t="s">
        <v>112</v>
      </c>
      <c r="C263" s="26">
        <f>COUNTIFS(Month_1!$P$3:$P$62,5,Month_1!$B$3:$B$62,"="&amp;$C$3)</f>
        <v>0</v>
      </c>
      <c r="D263" s="26">
        <f>COUNTIFS(Month_2!$P$3:$P$62,5,Month_2!$B$3:$B$62,"="&amp;$C$3)</f>
        <v>0</v>
      </c>
      <c r="E263" s="26">
        <f>COUNTIFS(Month_3!$P$3:$P$62,5,Month_3!$B$3:$B$62,"="&amp;$C$3)</f>
        <v>0</v>
      </c>
      <c r="F263" s="26">
        <f>COUNTIFS(Month_4!$P$3:$P$62,5,Month_4!$B$3:$B$62,"="&amp;$C$3)</f>
        <v>0</v>
      </c>
      <c r="G263" s="26">
        <f>COUNTIFS(Month_5!$P$3:$P$62,5,Month_5!$B$3:$B$62,"="&amp;$C$3)</f>
        <v>0</v>
      </c>
      <c r="H263" s="26">
        <f>COUNTIFS(Month_6!$P$3:$P$62,5,Month_6!$B$3:$B$62,"="&amp;$C$3)</f>
        <v>0</v>
      </c>
      <c r="I263" s="26">
        <f>COUNTIFS(Month_7!$P$3:$P$62,5,Month_7!$B$3:$B$62,"="&amp;$C$3)</f>
        <v>0</v>
      </c>
      <c r="J263" s="26">
        <f>COUNTIFS(Month_8!$P$3:$P$62,5,Month_8!$B$3:$B$62,"="&amp;$C$3)</f>
        <v>0</v>
      </c>
      <c r="K263" s="26">
        <f>COUNTIFS(Month_9!$P$3:$P$62,5,Month_9!$B$3:$B$62,"="&amp;$C$3)</f>
        <v>0</v>
      </c>
      <c r="L263" s="26">
        <f>COUNTIFS(Month_10!$P$3:$P$62,5,Month_10!$B$3:$B$62,"="&amp;$C$3)</f>
        <v>0</v>
      </c>
      <c r="M263" s="26">
        <f>COUNTIFS(Month_11!$P$3:$P$62,5,Month_11!$B$3:$B$62,"="&amp;$C$3)</f>
        <v>0</v>
      </c>
      <c r="N263" s="26">
        <f>COUNTIFS(Month_12!$P$3:$P$62,5,Month_12!$B$3:$B$62,"="&amp;$C$3)</f>
        <v>0</v>
      </c>
    </row>
    <row r="264" spans="1:14">
      <c r="A264" s="140"/>
      <c r="B264" s="136"/>
      <c r="C264" s="20" t="e">
        <f>C263/C254</f>
        <v>#N/A</v>
      </c>
      <c r="D264" s="20" t="e">
        <f t="shared" ref="D264:N264" si="60">D263/D254</f>
        <v>#N/A</v>
      </c>
      <c r="E264" s="20" t="e">
        <f t="shared" si="60"/>
        <v>#N/A</v>
      </c>
      <c r="F264" s="20" t="e">
        <f t="shared" si="60"/>
        <v>#N/A</v>
      </c>
      <c r="G264" s="20" t="e">
        <f t="shared" si="60"/>
        <v>#N/A</v>
      </c>
      <c r="H264" s="20" t="e">
        <f t="shared" si="60"/>
        <v>#N/A</v>
      </c>
      <c r="I264" s="20" t="e">
        <f t="shared" si="60"/>
        <v>#N/A</v>
      </c>
      <c r="J264" s="20" t="e">
        <f t="shared" si="60"/>
        <v>#N/A</v>
      </c>
      <c r="K264" s="20" t="e">
        <f t="shared" si="60"/>
        <v>#N/A</v>
      </c>
      <c r="L264" s="20" t="e">
        <f t="shared" si="60"/>
        <v>#N/A</v>
      </c>
      <c r="M264" s="20" t="e">
        <f t="shared" si="60"/>
        <v>#N/A</v>
      </c>
      <c r="N264" s="20" t="e">
        <f t="shared" si="60"/>
        <v>#N/A</v>
      </c>
    </row>
    <row r="265" spans="1:14">
      <c r="A265" s="140"/>
      <c r="B265" s="136" t="s">
        <v>113</v>
      </c>
      <c r="C265" s="26">
        <f>COUNTIFS(Month_1!$P$3:$P$62,6,Month_1!$B$3:$B$62,"="&amp;$C$3)</f>
        <v>0</v>
      </c>
      <c r="D265" s="26">
        <f>COUNTIFS(Month_2!$P$3:$P$62,6,Month_2!$B$3:$B$62,"="&amp;$C$3)</f>
        <v>0</v>
      </c>
      <c r="E265" s="26">
        <f>COUNTIFS(Month_3!$P$3:$P$62,6,Month_3!$B$3:$B$62,"="&amp;$C$3)</f>
        <v>0</v>
      </c>
      <c r="F265" s="26">
        <f>COUNTIFS(Month_4!$P$3:$P$62,6,Month_4!$B$3:$B$62,"="&amp;$C$3)</f>
        <v>0</v>
      </c>
      <c r="G265" s="26">
        <f>COUNTIFS(Month_5!$P$3:$P$62,6,Month_5!$B$3:$B$62,"="&amp;$C$3)</f>
        <v>0</v>
      </c>
      <c r="H265" s="26">
        <f>COUNTIFS(Month_6!$P$3:$P$62,6,Month_6!$B$3:$B$62,"="&amp;$C$3)</f>
        <v>0</v>
      </c>
      <c r="I265" s="26">
        <f>COUNTIFS(Month_7!$P$3:$P$62,6,Month_7!$B$3:$B$62,"="&amp;$C$3)</f>
        <v>0</v>
      </c>
      <c r="J265" s="26">
        <f>COUNTIFS(Month_8!$P$3:$P$62,6,Month_8!$B$3:$B$62,"="&amp;$C$3)</f>
        <v>0</v>
      </c>
      <c r="K265" s="26">
        <f>COUNTIFS(Month_9!$P$3:$P$62,6,Month_9!$B$3:$B$62,"="&amp;$C$3)</f>
        <v>0</v>
      </c>
      <c r="L265" s="26">
        <f>COUNTIFS(Month_10!$P$3:$P$62,6,Month_10!$B$3:$B$62,"="&amp;$C$3)</f>
        <v>0</v>
      </c>
      <c r="M265" s="26">
        <f>COUNTIFS(Month_11!$P$3:$P$62,6,Month_11!$B$3:$B$62,"="&amp;$C$3)</f>
        <v>0</v>
      </c>
      <c r="N265" s="26">
        <f>COUNTIFS(Month_12!$P$3:$P$62,6,Month_12!$B$3:$B$62,"="&amp;$C$3)</f>
        <v>0</v>
      </c>
    </row>
    <row r="266" spans="1:14">
      <c r="A266" s="140"/>
      <c r="B266" s="136"/>
      <c r="C266" s="20" t="e">
        <f>C265/C254</f>
        <v>#N/A</v>
      </c>
      <c r="D266" s="20" t="e">
        <f t="shared" ref="D266:N266" si="61">D265/D254</f>
        <v>#N/A</v>
      </c>
      <c r="E266" s="20" t="e">
        <f t="shared" si="61"/>
        <v>#N/A</v>
      </c>
      <c r="F266" s="20" t="e">
        <f t="shared" si="61"/>
        <v>#N/A</v>
      </c>
      <c r="G266" s="20" t="e">
        <f t="shared" si="61"/>
        <v>#N/A</v>
      </c>
      <c r="H266" s="20" t="e">
        <f t="shared" si="61"/>
        <v>#N/A</v>
      </c>
      <c r="I266" s="20" t="e">
        <f t="shared" si="61"/>
        <v>#N/A</v>
      </c>
      <c r="J266" s="20" t="e">
        <f t="shared" si="61"/>
        <v>#N/A</v>
      </c>
      <c r="K266" s="20" t="e">
        <f t="shared" si="61"/>
        <v>#N/A</v>
      </c>
      <c r="L266" s="20" t="e">
        <f t="shared" si="61"/>
        <v>#N/A</v>
      </c>
      <c r="M266" s="20" t="e">
        <f t="shared" si="61"/>
        <v>#N/A</v>
      </c>
      <c r="N266" s="20" t="e">
        <f t="shared" si="61"/>
        <v>#N/A</v>
      </c>
    </row>
    <row r="267" spans="1:14">
      <c r="A267" s="140"/>
      <c r="B267" s="100" t="s">
        <v>101</v>
      </c>
      <c r="C267" s="26">
        <f>COUNTIFS(Month_1!$P$3:$P$62,7,Month_1!$B$3:$B$62,"="&amp;$C$3)</f>
        <v>0</v>
      </c>
      <c r="D267" s="26">
        <f>COUNTIFS(Month_2!$P$3:$P$62,7,Month_2!$B$3:$B$62,"="&amp;$C$3)</f>
        <v>0</v>
      </c>
      <c r="E267" s="26">
        <f>COUNTIFS(Month_3!$P$3:$P$62,7,Month_3!$B$3:$B$62,"="&amp;$C$3)</f>
        <v>0</v>
      </c>
      <c r="F267" s="26">
        <f>COUNTIFS(Month_4!$P$3:$P$62,7,Month_4!$B$3:$B$62,"="&amp;$C$3)</f>
        <v>0</v>
      </c>
      <c r="G267" s="26">
        <f>COUNTIFS(Month_5!$P$3:$P$62,7,Month_5!$B$3:$B$62,"="&amp;$C$3)</f>
        <v>0</v>
      </c>
      <c r="H267" s="26">
        <f>COUNTIFS(Month_6!$P$3:$P$62,7,Month_6!$B$3:$B$62,"="&amp;$C$3)</f>
        <v>0</v>
      </c>
      <c r="I267" s="26">
        <f>COUNTIFS(Month_7!$P$3:$P$62,7,Month_7!$B$3:$B$62,"="&amp;$C$3)</f>
        <v>0</v>
      </c>
      <c r="J267" s="26">
        <f>COUNTIFS(Month_8!$P$3:$P$62,7,Month_8!$B$3:$B$62,"="&amp;$C$3)</f>
        <v>0</v>
      </c>
      <c r="K267" s="26">
        <f>COUNTIFS(Month_9!$P$3:$P$62,7,Month_9!$B$3:$B$62,"="&amp;$C$3)</f>
        <v>0</v>
      </c>
      <c r="L267" s="26">
        <f>COUNTIFS(Month_10!$P$3:$P$62,7,Month_10!$B$3:$B$62,"="&amp;$C$3)</f>
        <v>0</v>
      </c>
      <c r="M267" s="26">
        <f>COUNTIFS(Month_11!$P$3:$P$62,7,Month_11!$B$3:$B$62,"="&amp;$C$3)</f>
        <v>0</v>
      </c>
      <c r="N267" s="26">
        <f>COUNTIFS(Month_12!$P$3:$P$62,7,Month_12!$B$3:$B$62,"="&amp;$C$3)</f>
        <v>0</v>
      </c>
    </row>
    <row r="268" spans="1:14">
      <c r="A268" s="140"/>
      <c r="B268" s="101"/>
      <c r="C268" s="20" t="e">
        <f>C267/C254</f>
        <v>#N/A</v>
      </c>
      <c r="D268" s="20" t="e">
        <f t="shared" ref="D268:N268" si="62">D267/D254</f>
        <v>#N/A</v>
      </c>
      <c r="E268" s="20" t="e">
        <f t="shared" si="62"/>
        <v>#N/A</v>
      </c>
      <c r="F268" s="20" t="e">
        <f t="shared" si="62"/>
        <v>#N/A</v>
      </c>
      <c r="G268" s="20" t="e">
        <f t="shared" si="62"/>
        <v>#N/A</v>
      </c>
      <c r="H268" s="20" t="e">
        <f t="shared" si="62"/>
        <v>#N/A</v>
      </c>
      <c r="I268" s="20" t="e">
        <f t="shared" si="62"/>
        <v>#N/A</v>
      </c>
      <c r="J268" s="20" t="e">
        <f t="shared" si="62"/>
        <v>#N/A</v>
      </c>
      <c r="K268" s="20" t="e">
        <f t="shared" si="62"/>
        <v>#N/A</v>
      </c>
      <c r="L268" s="20" t="e">
        <f t="shared" si="62"/>
        <v>#N/A</v>
      </c>
      <c r="M268" s="20" t="e">
        <f t="shared" si="62"/>
        <v>#N/A</v>
      </c>
      <c r="N268" s="20" t="e">
        <f t="shared" si="62"/>
        <v>#N/A</v>
      </c>
    </row>
    <row r="290" spans="1:14" ht="30" customHeight="1">
      <c r="A290" s="107" t="s">
        <v>26</v>
      </c>
      <c r="B290" s="107"/>
      <c r="C290" s="11" t="s">
        <v>27</v>
      </c>
      <c r="D290" s="11" t="s">
        <v>28</v>
      </c>
      <c r="E290" s="11" t="s">
        <v>29</v>
      </c>
      <c r="F290" s="11" t="s">
        <v>30</v>
      </c>
      <c r="G290" s="11" t="s">
        <v>31</v>
      </c>
      <c r="H290" s="11" t="s">
        <v>32</v>
      </c>
      <c r="I290" s="11" t="s">
        <v>33</v>
      </c>
      <c r="J290" s="11" t="s">
        <v>34</v>
      </c>
      <c r="K290" s="11" t="s">
        <v>35</v>
      </c>
      <c r="L290" s="11" t="s">
        <v>36</v>
      </c>
      <c r="M290" s="11" t="s">
        <v>37</v>
      </c>
      <c r="N290" s="11" t="s">
        <v>38</v>
      </c>
    </row>
    <row r="291" spans="1:14" ht="30" customHeight="1">
      <c r="A291" s="107"/>
      <c r="B291" s="107"/>
      <c r="C291" s="13" t="str">
        <f>IF(Instructions!C5="",C5,Instructions!C5)</f>
        <v>Month_1</v>
      </c>
      <c r="D291" s="13" t="str">
        <f t="shared" ref="D291:N291" si="63">IF(C291=C290,D290,IF(MONTH(C291)=12,DATE(YEAR(C291)+1,1,1),DATE(YEAR(C291),MONTH(C291)+1,1)))</f>
        <v>Month_2</v>
      </c>
      <c r="E291" s="13" t="str">
        <f t="shared" si="63"/>
        <v>Month_3</v>
      </c>
      <c r="F291" s="13" t="str">
        <f t="shared" si="63"/>
        <v>Month_4</v>
      </c>
      <c r="G291" s="13" t="str">
        <f t="shared" si="63"/>
        <v>Month_5</v>
      </c>
      <c r="H291" s="13" t="str">
        <f t="shared" si="63"/>
        <v>Month_6</v>
      </c>
      <c r="I291" s="13" t="str">
        <f t="shared" si="63"/>
        <v>Month_7</v>
      </c>
      <c r="J291" s="13" t="str">
        <f t="shared" si="63"/>
        <v>Month_8</v>
      </c>
      <c r="K291" s="13" t="str">
        <f t="shared" si="63"/>
        <v>Month_9</v>
      </c>
      <c r="L291" s="13" t="str">
        <f t="shared" si="63"/>
        <v>Month_10</v>
      </c>
      <c r="M291" s="13" t="str">
        <f t="shared" si="63"/>
        <v>Month_11</v>
      </c>
      <c r="N291" s="13" t="str">
        <f t="shared" si="63"/>
        <v>Month_12</v>
      </c>
    </row>
    <row r="292" spans="1:14">
      <c r="A292" s="113" t="s">
        <v>40</v>
      </c>
      <c r="B292" s="114"/>
      <c r="C292" s="21" t="e">
        <f>IF($C$3="",NA(),COUNTIF(Month_1!$B$3:$B$62,"="&amp;$C$3))</f>
        <v>#N/A</v>
      </c>
      <c r="D292" s="21" t="e">
        <f>IF($C$3="",NA(),COUNTIF(Month_2!$B$3:$B$62,"="&amp;$C$3))</f>
        <v>#N/A</v>
      </c>
      <c r="E292" s="21" t="e">
        <f>IF($C$3="",NA(),COUNTIF(Month_3!$B$3:$B$62,"="&amp;$C$3))</f>
        <v>#N/A</v>
      </c>
      <c r="F292" s="21" t="e">
        <f>IF($C$3="",NA(),COUNTIF(Month_4!$B$3:$B$62,"="&amp;$C$3))</f>
        <v>#N/A</v>
      </c>
      <c r="G292" s="21" t="e">
        <f>IF($C$3="",NA(),COUNTIF(Month_5!$B$3:$B$62,"="&amp;$C$3))</f>
        <v>#N/A</v>
      </c>
      <c r="H292" s="21" t="e">
        <f>IF($C$3="",NA(),COUNTIF(Month_6!$B$3:$B$62,"="&amp;$C$3))</f>
        <v>#N/A</v>
      </c>
      <c r="I292" s="21" t="e">
        <f>IF($C$3="",NA(),COUNTIF(Month_7!$B$3:$B$62,"="&amp;$C$3))</f>
        <v>#N/A</v>
      </c>
      <c r="J292" s="21" t="e">
        <f>IF($C$3="",NA(),COUNTIF(Month_8!$B$3:$B$62,"="&amp;$C$3))</f>
        <v>#N/A</v>
      </c>
      <c r="K292" s="21" t="e">
        <f>IF($C$3="",NA(),COUNTIF(Month_9!$B$3:$B$62,"="&amp;$C$3))</f>
        <v>#N/A</v>
      </c>
      <c r="L292" s="21" t="e">
        <f>IF($C$3="",NA(),COUNTIF(Month_10!$B$3:$B$62,"="&amp;$C$3))</f>
        <v>#N/A</v>
      </c>
      <c r="M292" s="21" t="e">
        <f>IF($C$3="",NA(),COUNTIF(Month_11!$B$3:$B$62,"="&amp;$C$3))</f>
        <v>#N/A</v>
      </c>
      <c r="N292" s="21" t="e">
        <f>IF($C$3="",NA(),COUNTIF(Month_12!$B$3:$B$62,"="&amp;$C$3))</f>
        <v>#N/A</v>
      </c>
    </row>
    <row r="293" spans="1:14">
      <c r="A293" s="140" t="str">
        <f>"Treatment Location: "&amp;$C$3</f>
        <v xml:space="preserve">Treatment Location: </v>
      </c>
      <c r="B293" s="141" t="s">
        <v>115</v>
      </c>
      <c r="C293" s="3">
        <f>COUNTIFS(Month_1!$Q$3:$Q$62,1,Month_1!$B$3:$B$62,"="&amp;$C$3)</f>
        <v>0</v>
      </c>
      <c r="D293" s="3">
        <f>COUNTIFS(Month_2!$Q$3:$Q$62,1,Month_2!$B$3:$B$62,"="&amp;$C$3)</f>
        <v>0</v>
      </c>
      <c r="E293" s="3">
        <f>COUNTIFS(Month_3!$Q$3:$Q$62,1,Month_3!$B$3:$B$62,"="&amp;$C$3)</f>
        <v>0</v>
      </c>
      <c r="F293" s="3">
        <f>COUNTIFS(Month_4!$Q$3:$Q$62,1,Month_4!$B$3:$B$62,"="&amp;$C$3)</f>
        <v>0</v>
      </c>
      <c r="G293" s="3">
        <f>COUNTIFS(Month_5!$Q$3:$Q$62,1,Month_5!$B$3:$B$62,"="&amp;$C$3)</f>
        <v>0</v>
      </c>
      <c r="H293" s="3">
        <f>COUNTIFS(Month_6!$Q$3:$Q$62,1,Month_6!$B$3:$B$62,"="&amp;$C$3)</f>
        <v>0</v>
      </c>
      <c r="I293" s="3">
        <f>COUNTIFS(Month_7!$Q$3:$Q$62,1,Month_7!$B$3:$B$62,"="&amp;$C$3)</f>
        <v>0</v>
      </c>
      <c r="J293" s="3">
        <f>COUNTIFS(Month_8!$Q$3:$Q$62,1,Month_8!$B$3:$B$62,"="&amp;$C$3)</f>
        <v>0</v>
      </c>
      <c r="K293" s="3">
        <f>COUNTIFS(Month_9!$Q$3:$Q$62,1,Month_9!$B$3:$B$62,"="&amp;$C$3)</f>
        <v>0</v>
      </c>
      <c r="L293" s="3">
        <f>COUNTIFS(Month_10!$Q$3:$Q$62,1,Month_10!$B$3:$B$62,"="&amp;$C$3)</f>
        <v>0</v>
      </c>
      <c r="M293" s="3">
        <f>COUNTIFS(Month_11!$Q$3:$Q$62,1,Month_11!$B$3:$B$62,"="&amp;$C$3)</f>
        <v>0</v>
      </c>
      <c r="N293" s="3">
        <f>COUNTIFS(Month_12!$Q$3:$Q$62,1,Month_12!$B$3:$B$62,"="&amp;$C$3)</f>
        <v>0</v>
      </c>
    </row>
    <row r="294" spans="1:14">
      <c r="A294" s="140"/>
      <c r="B294" s="141"/>
      <c r="C294" s="20" t="e">
        <f>C293/C292</f>
        <v>#N/A</v>
      </c>
      <c r="D294" s="20" t="e">
        <f t="shared" ref="D294:N294" si="64">D293/D292</f>
        <v>#N/A</v>
      </c>
      <c r="E294" s="20" t="e">
        <f t="shared" si="64"/>
        <v>#N/A</v>
      </c>
      <c r="F294" s="20" t="e">
        <f t="shared" si="64"/>
        <v>#N/A</v>
      </c>
      <c r="G294" s="20" t="e">
        <f t="shared" si="64"/>
        <v>#N/A</v>
      </c>
      <c r="H294" s="20" t="e">
        <f t="shared" si="64"/>
        <v>#N/A</v>
      </c>
      <c r="I294" s="20" t="e">
        <f t="shared" si="64"/>
        <v>#N/A</v>
      </c>
      <c r="J294" s="20" t="e">
        <f t="shared" si="64"/>
        <v>#N/A</v>
      </c>
      <c r="K294" s="20" t="e">
        <f t="shared" si="64"/>
        <v>#N/A</v>
      </c>
      <c r="L294" s="20" t="e">
        <f t="shared" si="64"/>
        <v>#N/A</v>
      </c>
      <c r="M294" s="20" t="e">
        <f t="shared" si="64"/>
        <v>#N/A</v>
      </c>
      <c r="N294" s="20" t="e">
        <f t="shared" si="64"/>
        <v>#N/A</v>
      </c>
    </row>
    <row r="295" spans="1:14">
      <c r="A295" s="140"/>
      <c r="B295" s="141" t="s">
        <v>116</v>
      </c>
      <c r="C295" s="3">
        <f>COUNTIFS(Month_1!$Q$3:$Q$62,2,Month_1!$B$3:$B$62,"="&amp;$C$3)</f>
        <v>0</v>
      </c>
      <c r="D295" s="3">
        <f>COUNTIFS(Month_2!$Q$3:$Q$62,2,Month_2!$B$3:$B$62,"="&amp;$C$3)</f>
        <v>0</v>
      </c>
      <c r="E295" s="3">
        <f>COUNTIFS(Month_3!$Q$3:$Q$62,2,Month_3!$B$3:$B$62,"="&amp;$C$3)</f>
        <v>0</v>
      </c>
      <c r="F295" s="3">
        <f>COUNTIFS(Month_4!$Q$3:$Q$62,2,Month_4!$B$3:$B$62,"="&amp;$C$3)</f>
        <v>0</v>
      </c>
      <c r="G295" s="3">
        <f>COUNTIFS(Month_5!$Q$3:$Q$62,2,Month_5!$B$3:$B$62,"="&amp;$C$3)</f>
        <v>0</v>
      </c>
      <c r="H295" s="3">
        <f>COUNTIFS(Month_6!$Q$3:$Q$62,2,Month_6!$B$3:$B$62,"="&amp;$C$3)</f>
        <v>0</v>
      </c>
      <c r="I295" s="3">
        <f>COUNTIFS(Month_7!$Q$3:$Q$62,2,Month_7!$B$3:$B$62,"="&amp;$C$3)</f>
        <v>0</v>
      </c>
      <c r="J295" s="3">
        <f>COUNTIFS(Month_8!$Q$3:$Q$62,2,Month_8!$B$3:$B$62,"="&amp;$C$3)</f>
        <v>0</v>
      </c>
      <c r="K295" s="3">
        <f>COUNTIFS(Month_9!$Q$3:$Q$62,2,Month_9!$B$3:$B$62,"="&amp;$C$3)</f>
        <v>0</v>
      </c>
      <c r="L295" s="3">
        <f>COUNTIFS(Month_10!$Q$3:$Q$62,2,Month_10!$B$3:$B$62,"="&amp;$C$3)</f>
        <v>0</v>
      </c>
      <c r="M295" s="3">
        <f>COUNTIFS(Month_11!$Q$3:$Q$62,2,Month_11!$B$3:$B$62,"="&amp;$C$3)</f>
        <v>0</v>
      </c>
      <c r="N295" s="3">
        <f>COUNTIFS(Month_12!$Q$3:$Q$62,2,Month_12!$B$3:$B$62,"="&amp;$C$3)</f>
        <v>0</v>
      </c>
    </row>
    <row r="296" spans="1:14">
      <c r="A296" s="140"/>
      <c r="B296" s="141"/>
      <c r="C296" s="20" t="e">
        <f>C295/C292</f>
        <v>#N/A</v>
      </c>
      <c r="D296" s="20" t="e">
        <f t="shared" ref="D296:N296" si="65">D295/D292</f>
        <v>#N/A</v>
      </c>
      <c r="E296" s="20" t="e">
        <f t="shared" si="65"/>
        <v>#N/A</v>
      </c>
      <c r="F296" s="20" t="e">
        <f t="shared" si="65"/>
        <v>#N/A</v>
      </c>
      <c r="G296" s="20" t="e">
        <f t="shared" si="65"/>
        <v>#N/A</v>
      </c>
      <c r="H296" s="20" t="e">
        <f t="shared" si="65"/>
        <v>#N/A</v>
      </c>
      <c r="I296" s="20" t="e">
        <f t="shared" si="65"/>
        <v>#N/A</v>
      </c>
      <c r="J296" s="20" t="e">
        <f t="shared" si="65"/>
        <v>#N/A</v>
      </c>
      <c r="K296" s="20" t="e">
        <f t="shared" si="65"/>
        <v>#N/A</v>
      </c>
      <c r="L296" s="20" t="e">
        <f t="shared" si="65"/>
        <v>#N/A</v>
      </c>
      <c r="M296" s="20" t="e">
        <f t="shared" si="65"/>
        <v>#N/A</v>
      </c>
      <c r="N296" s="20" t="e">
        <f t="shared" si="65"/>
        <v>#N/A</v>
      </c>
    </row>
    <row r="297" spans="1:14">
      <c r="A297" s="140"/>
      <c r="B297" s="141" t="s">
        <v>117</v>
      </c>
      <c r="C297" s="26">
        <f>COUNTIFS(Month_1!$Q$3:$Q$62,3,Month_1!$B$3:$B$62,"="&amp;$C$3)</f>
        <v>0</v>
      </c>
      <c r="D297" s="26">
        <f>COUNTIFS(Month_2!$Q$3:$Q$62,3,Month_2!$B$3:$B$62,"="&amp;$C$3)</f>
        <v>0</v>
      </c>
      <c r="E297" s="26">
        <f>COUNTIFS(Month_3!$Q$3:$Q$62,3,Month_3!$B$3:$B$62,"="&amp;$C$3)</f>
        <v>0</v>
      </c>
      <c r="F297" s="26">
        <f>COUNTIFS(Month_4!$Q$3:$Q$62,3,Month_4!$B$3:$B$62,"="&amp;$C$3)</f>
        <v>0</v>
      </c>
      <c r="G297" s="26">
        <f>COUNTIFS(Month_5!$Q$3:$Q$62,3,Month_5!$B$3:$B$62,"="&amp;$C$3)</f>
        <v>0</v>
      </c>
      <c r="H297" s="26">
        <f>COUNTIFS(Month_6!$Q$3:$Q$62,3,Month_6!$B$3:$B$62,"="&amp;$C$3)</f>
        <v>0</v>
      </c>
      <c r="I297" s="26">
        <f>COUNTIFS(Month_7!$Q$3:$Q$62,3,Month_7!$B$3:$B$62,"="&amp;$C$3)</f>
        <v>0</v>
      </c>
      <c r="J297" s="26">
        <f>COUNTIFS(Month_8!$Q$3:$Q$62,3,Month_8!$B$3:$B$62,"="&amp;$C$3)</f>
        <v>0</v>
      </c>
      <c r="K297" s="26">
        <f>COUNTIFS(Month_9!$Q$3:$Q$62,3,Month_9!$B$3:$B$62,"="&amp;$C$3)</f>
        <v>0</v>
      </c>
      <c r="L297" s="26">
        <f>COUNTIFS(Month_10!$Q$3:$Q$62,3,Month_10!$B$3:$B$62,"="&amp;$C$3)</f>
        <v>0</v>
      </c>
      <c r="M297" s="26">
        <f>COUNTIFS(Month_11!$Q$3:$Q$62,3,Month_11!$B$3:$B$62,"="&amp;$C$3)</f>
        <v>0</v>
      </c>
      <c r="N297" s="26">
        <f>COUNTIFS(Month_12!$Q$3:$Q$62,3,Month_12!$B$3:$B$62,"="&amp;$C$3)</f>
        <v>0</v>
      </c>
    </row>
    <row r="298" spans="1:14">
      <c r="A298" s="140"/>
      <c r="B298" s="141"/>
      <c r="C298" s="20" t="e">
        <f>C297/C292</f>
        <v>#N/A</v>
      </c>
      <c r="D298" s="20" t="e">
        <f t="shared" ref="D298:N298" si="66">D297/D292</f>
        <v>#N/A</v>
      </c>
      <c r="E298" s="20" t="e">
        <f t="shared" si="66"/>
        <v>#N/A</v>
      </c>
      <c r="F298" s="20" t="e">
        <f t="shared" si="66"/>
        <v>#N/A</v>
      </c>
      <c r="G298" s="20" t="e">
        <f t="shared" si="66"/>
        <v>#N/A</v>
      </c>
      <c r="H298" s="20" t="e">
        <f t="shared" si="66"/>
        <v>#N/A</v>
      </c>
      <c r="I298" s="20" t="e">
        <f t="shared" si="66"/>
        <v>#N/A</v>
      </c>
      <c r="J298" s="20" t="e">
        <f t="shared" si="66"/>
        <v>#N/A</v>
      </c>
      <c r="K298" s="20" t="e">
        <f t="shared" si="66"/>
        <v>#N/A</v>
      </c>
      <c r="L298" s="20" t="e">
        <f t="shared" si="66"/>
        <v>#N/A</v>
      </c>
      <c r="M298" s="20" t="e">
        <f t="shared" si="66"/>
        <v>#N/A</v>
      </c>
      <c r="N298" s="20" t="e">
        <f t="shared" si="66"/>
        <v>#N/A</v>
      </c>
    </row>
  </sheetData>
  <sheetProtection sheet="1" objects="1" scenarios="1"/>
  <mergeCells count="88">
    <mergeCell ref="A1:N1"/>
    <mergeCell ref="A2:N2"/>
    <mergeCell ref="A3:B3"/>
    <mergeCell ref="C3:N3"/>
    <mergeCell ref="A5:B6"/>
    <mergeCell ref="B16:B17"/>
    <mergeCell ref="A29:B30"/>
    <mergeCell ref="A31:B31"/>
    <mergeCell ref="A32:A47"/>
    <mergeCell ref="B32:B33"/>
    <mergeCell ref="B34:B35"/>
    <mergeCell ref="B36:B37"/>
    <mergeCell ref="B38:B39"/>
    <mergeCell ref="B40:B41"/>
    <mergeCell ref="B42:B43"/>
    <mergeCell ref="A7:A17"/>
    <mergeCell ref="B8:B9"/>
    <mergeCell ref="B10:B11"/>
    <mergeCell ref="B12:B13"/>
    <mergeCell ref="B14:B15"/>
    <mergeCell ref="B44:B45"/>
    <mergeCell ref="B46:B47"/>
    <mergeCell ref="A58:B59"/>
    <mergeCell ref="A60:B60"/>
    <mergeCell ref="A61:A74"/>
    <mergeCell ref="B61:B62"/>
    <mergeCell ref="B63:B64"/>
    <mergeCell ref="B65:B66"/>
    <mergeCell ref="B67:B68"/>
    <mergeCell ref="B69:B70"/>
    <mergeCell ref="B71:B72"/>
    <mergeCell ref="B73:B74"/>
    <mergeCell ref="A97:B98"/>
    <mergeCell ref="A99:B99"/>
    <mergeCell ref="A100:A105"/>
    <mergeCell ref="B100:B101"/>
    <mergeCell ref="B102:B103"/>
    <mergeCell ref="B104:B105"/>
    <mergeCell ref="A128:B129"/>
    <mergeCell ref="A130:B130"/>
    <mergeCell ref="A131:A146"/>
    <mergeCell ref="B131:B132"/>
    <mergeCell ref="B133:B134"/>
    <mergeCell ref="B135:B136"/>
    <mergeCell ref="B137:B138"/>
    <mergeCell ref="B139:B140"/>
    <mergeCell ref="B141:B142"/>
    <mergeCell ref="B143:B144"/>
    <mergeCell ref="B194:B195"/>
    <mergeCell ref="B145:B146"/>
    <mergeCell ref="A169:B170"/>
    <mergeCell ref="A171:B171"/>
    <mergeCell ref="A172:A195"/>
    <mergeCell ref="B172:B173"/>
    <mergeCell ref="B174:B175"/>
    <mergeCell ref="B176:B177"/>
    <mergeCell ref="B178:B179"/>
    <mergeCell ref="B180:B181"/>
    <mergeCell ref="B182:B183"/>
    <mergeCell ref="B184:B185"/>
    <mergeCell ref="B186:B187"/>
    <mergeCell ref="B188:B189"/>
    <mergeCell ref="B190:B191"/>
    <mergeCell ref="B192:B193"/>
    <mergeCell ref="A217:B218"/>
    <mergeCell ref="A219:B219"/>
    <mergeCell ref="A220:A229"/>
    <mergeCell ref="B220:B221"/>
    <mergeCell ref="B222:B223"/>
    <mergeCell ref="B224:B225"/>
    <mergeCell ref="B226:B227"/>
    <mergeCell ref="B228:B229"/>
    <mergeCell ref="A252:B253"/>
    <mergeCell ref="A254:B254"/>
    <mergeCell ref="A255:A268"/>
    <mergeCell ref="B255:B256"/>
    <mergeCell ref="B257:B258"/>
    <mergeCell ref="B259:B260"/>
    <mergeCell ref="B261:B262"/>
    <mergeCell ref="B263:B264"/>
    <mergeCell ref="B265:B266"/>
    <mergeCell ref="B267:B268"/>
    <mergeCell ref="A290:B291"/>
    <mergeCell ref="A292:B292"/>
    <mergeCell ref="A293:A298"/>
    <mergeCell ref="B293:B294"/>
    <mergeCell ref="B295:B296"/>
    <mergeCell ref="B297:B298"/>
  </mergeCells>
  <conditionalFormatting sqref="C7:N7">
    <cfRule type="cellIs" dxfId="17" priority="17" operator="equal">
      <formula>0</formula>
    </cfRule>
  </conditionalFormatting>
  <conditionalFormatting sqref="C7:N17">
    <cfRule type="containsErrors" dxfId="16" priority="18">
      <formula>ISERROR(C7)</formula>
    </cfRule>
  </conditionalFormatting>
  <conditionalFormatting sqref="C31:N31">
    <cfRule type="cellIs" dxfId="15" priority="15" operator="equal">
      <formula>0</formula>
    </cfRule>
  </conditionalFormatting>
  <conditionalFormatting sqref="C31:N47">
    <cfRule type="containsErrors" dxfId="14" priority="16">
      <formula>ISERROR(C31)</formula>
    </cfRule>
  </conditionalFormatting>
  <conditionalFormatting sqref="C60:N60">
    <cfRule type="cellIs" dxfId="13" priority="13" operator="equal">
      <formula>0</formula>
    </cfRule>
  </conditionalFormatting>
  <conditionalFormatting sqref="C60:N74">
    <cfRule type="containsErrors" dxfId="12" priority="14">
      <formula>ISERROR(C60)</formula>
    </cfRule>
  </conditionalFormatting>
  <conditionalFormatting sqref="C99:N99">
    <cfRule type="cellIs" dxfId="11" priority="11" operator="equal">
      <formula>0</formula>
    </cfRule>
  </conditionalFormatting>
  <conditionalFormatting sqref="C99:N105">
    <cfRule type="containsErrors" dxfId="10" priority="12">
      <formula>ISERROR(C99)</formula>
    </cfRule>
  </conditionalFormatting>
  <conditionalFormatting sqref="C130:N130">
    <cfRule type="cellIs" dxfId="9" priority="9" operator="equal">
      <formula>0</formula>
    </cfRule>
  </conditionalFormatting>
  <conditionalFormatting sqref="C130:N146">
    <cfRule type="containsErrors" dxfId="8" priority="10">
      <formula>ISERROR(C130)</formula>
    </cfRule>
  </conditionalFormatting>
  <conditionalFormatting sqref="C171:N171">
    <cfRule type="cellIs" dxfId="7" priority="7" operator="equal">
      <formula>0</formula>
    </cfRule>
  </conditionalFormatting>
  <conditionalFormatting sqref="C171:N195">
    <cfRule type="containsErrors" dxfId="6" priority="8">
      <formula>ISERROR(C171)</formula>
    </cfRule>
  </conditionalFormatting>
  <conditionalFormatting sqref="C219:N219">
    <cfRule type="cellIs" dxfId="5" priority="5" operator="equal">
      <formula>0</formula>
    </cfRule>
  </conditionalFormatting>
  <conditionalFormatting sqref="C219:N229">
    <cfRule type="containsErrors" dxfId="4" priority="6">
      <formula>ISERROR(C219)</formula>
    </cfRule>
  </conditionalFormatting>
  <conditionalFormatting sqref="C254:N254">
    <cfRule type="cellIs" dxfId="3" priority="3" operator="equal">
      <formula>0</formula>
    </cfRule>
  </conditionalFormatting>
  <conditionalFormatting sqref="C254:N268">
    <cfRule type="containsErrors" dxfId="2" priority="4">
      <formula>ISERROR(C254)</formula>
    </cfRule>
  </conditionalFormatting>
  <conditionalFormatting sqref="C292:N292">
    <cfRule type="cellIs" dxfId="1" priority="1" operator="equal">
      <formula>0</formula>
    </cfRule>
  </conditionalFormatting>
  <conditionalFormatting sqref="C292:N298">
    <cfRule type="containsErrors" dxfId="0" priority="2">
      <formula>ISERROR(C292)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F0B7D97-119A-46CD-B0DD-96A533A63208}">
          <x14:formula1>
            <xm:f>Sheet1!M1:M800</xm:f>
          </x14:formula1>
          <xm:sqref>C3:N3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0095-62E8-4FA8-BB41-8BD6D5105300}">
  <sheetPr codeName="Sheet10">
    <tabColor rgb="FFC9C1D9"/>
  </sheetPr>
  <dimension ref="A1:F15"/>
  <sheetViews>
    <sheetView showGridLines="0" workbookViewId="0">
      <selection sqref="A1:F1"/>
    </sheetView>
  </sheetViews>
  <sheetFormatPr defaultRowHeight="12.75"/>
  <cols>
    <col min="1" max="6" width="25.7109375" customWidth="1"/>
  </cols>
  <sheetData>
    <row r="1" spans="1:6" s="75" customFormat="1" ht="52.5" customHeight="1">
      <c r="A1" s="149" t="s">
        <v>122</v>
      </c>
      <c r="B1" s="149"/>
      <c r="C1" s="149"/>
      <c r="D1" s="149"/>
      <c r="E1" s="149"/>
      <c r="F1" s="149"/>
    </row>
    <row r="2" spans="1:6" ht="20.100000000000001" customHeight="1">
      <c r="A2" s="71" t="s">
        <v>123</v>
      </c>
      <c r="B2" s="71" t="s">
        <v>124</v>
      </c>
      <c r="C2" s="71" t="s">
        <v>125</v>
      </c>
      <c r="D2" s="72" t="s">
        <v>126</v>
      </c>
      <c r="E2" s="71" t="s">
        <v>127</v>
      </c>
      <c r="F2" s="71" t="s">
        <v>128</v>
      </c>
    </row>
    <row r="3" spans="1:6" ht="20.100000000000001" customHeight="1">
      <c r="A3" s="73"/>
      <c r="B3" s="73"/>
      <c r="C3" s="73"/>
      <c r="D3" s="73"/>
      <c r="E3" s="73"/>
      <c r="F3" s="73"/>
    </row>
    <row r="4" spans="1:6" ht="20.100000000000001" customHeight="1">
      <c r="A4" s="73"/>
      <c r="B4" s="73"/>
      <c r="C4" s="73"/>
      <c r="D4" s="73"/>
      <c r="E4" s="73"/>
      <c r="F4" s="73"/>
    </row>
    <row r="5" spans="1:6" ht="20.100000000000001" customHeight="1">
      <c r="A5" s="73"/>
      <c r="B5" s="73"/>
      <c r="C5" s="73"/>
      <c r="D5" s="73"/>
      <c r="E5" s="73"/>
      <c r="F5" s="73"/>
    </row>
    <row r="6" spans="1:6" ht="20.100000000000001" customHeight="1">
      <c r="A6" s="73"/>
      <c r="B6" s="73"/>
      <c r="C6" s="73"/>
      <c r="D6" s="73"/>
      <c r="E6" s="73"/>
      <c r="F6" s="73"/>
    </row>
    <row r="7" spans="1:6" ht="20.100000000000001" customHeight="1">
      <c r="A7" s="73"/>
      <c r="B7" s="73"/>
      <c r="C7" s="73"/>
      <c r="D7" s="73"/>
      <c r="E7" s="73"/>
      <c r="F7" s="73"/>
    </row>
    <row r="8" spans="1:6" ht="20.100000000000001" customHeight="1">
      <c r="A8" s="73"/>
      <c r="B8" s="73"/>
      <c r="C8" s="73"/>
      <c r="D8" s="73"/>
      <c r="E8" s="73"/>
      <c r="F8" s="73"/>
    </row>
    <row r="9" spans="1:6" ht="20.100000000000001" customHeight="1">
      <c r="A9" s="73"/>
      <c r="B9" s="73"/>
      <c r="C9" s="73"/>
      <c r="D9" s="73"/>
      <c r="E9" s="73"/>
      <c r="F9" s="73"/>
    </row>
    <row r="10" spans="1:6" ht="20.100000000000001" customHeight="1">
      <c r="A10" s="73"/>
      <c r="B10" s="73"/>
      <c r="C10" s="73"/>
      <c r="D10" s="73"/>
      <c r="E10" s="73"/>
      <c r="F10" s="73"/>
    </row>
    <row r="11" spans="1:6" ht="20.100000000000001" customHeight="1">
      <c r="A11" s="73"/>
      <c r="B11" s="73"/>
      <c r="C11" s="73"/>
      <c r="D11" s="73"/>
      <c r="E11" s="73"/>
      <c r="F11" s="73"/>
    </row>
    <row r="12" spans="1:6" ht="20.100000000000001" customHeight="1">
      <c r="A12" s="73"/>
      <c r="B12" s="73"/>
      <c r="C12" s="73"/>
      <c r="D12" s="73"/>
      <c r="E12" s="73"/>
      <c r="F12" s="73"/>
    </row>
    <row r="13" spans="1:6" ht="20.100000000000001" customHeight="1">
      <c r="A13" s="73"/>
      <c r="B13" s="73"/>
      <c r="C13" s="73"/>
      <c r="D13" s="73"/>
      <c r="E13" s="73"/>
      <c r="F13" s="73"/>
    </row>
    <row r="14" spans="1:6" ht="20.100000000000001" customHeight="1">
      <c r="A14" s="73"/>
      <c r="B14" s="73"/>
      <c r="C14" s="73"/>
      <c r="D14" s="73"/>
      <c r="E14" s="73"/>
      <c r="F14" s="73"/>
    </row>
    <row r="15" spans="1:6" ht="20.100000000000001" customHeight="1">
      <c r="A15" s="74"/>
      <c r="B15" s="74"/>
      <c r="C15" s="74"/>
      <c r="D15" s="74"/>
      <c r="E15" s="74"/>
      <c r="F15" s="74"/>
    </row>
  </sheetData>
  <sheetProtection sheet="1" objects="1" scenarios="1"/>
  <mergeCells count="1">
    <mergeCell ref="A1:F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A05B-9C0A-4D3F-9418-43F2D2DE8578}">
  <sheetPr codeName="Sheet11">
    <tabColor rgb="FFFDEFA6"/>
  </sheetPr>
  <dimension ref="A1:M720"/>
  <sheetViews>
    <sheetView workbookViewId="0">
      <selection activeCell="H8" sqref="H8"/>
    </sheetView>
  </sheetViews>
  <sheetFormatPr defaultColWidth="9.140625" defaultRowHeight="15"/>
  <cols>
    <col min="1" max="2" width="11.5703125" style="29" customWidth="1"/>
    <col min="3" max="3" width="11.5703125" style="29" bestFit="1" customWidth="1"/>
    <col min="4" max="4" width="11.5703125" style="29" customWidth="1"/>
    <col min="5" max="5" width="9.140625" style="25"/>
    <col min="6" max="7" width="11.5703125" style="29" bestFit="1" customWidth="1"/>
    <col min="8" max="8" width="11.5703125" style="25" bestFit="1" customWidth="1"/>
    <col min="9" max="9" width="9.140625" style="25"/>
    <col min="10" max="10" width="29.42578125" style="30" bestFit="1" customWidth="1"/>
    <col min="11" max="11" width="20.7109375" style="30" customWidth="1"/>
    <col min="12" max="16384" width="9.140625" style="25"/>
  </cols>
  <sheetData>
    <row r="1" spans="1:13">
      <c r="A1" s="25" t="str">
        <f>IF(Instructions!C6="","",Instructions!C6)</f>
        <v/>
      </c>
      <c r="B1" s="82" t="str">
        <f>IF(Instructions!C7="","",Instructions!C7)</f>
        <v/>
      </c>
      <c r="C1" s="82" t="str">
        <f>IF(A1="","",IF(A1=2,Instructions!C7,IF(A1=3,Instructions!C7,"ERROR")))</f>
        <v/>
      </c>
      <c r="D1" s="82" t="str">
        <f>IF(A1="","",IF(A1=2,Instructions!C7+TIME(11,59,0),IF(A1=3,Instructions!C7+TIME(7,59,0),"ERROR")))</f>
        <v/>
      </c>
      <c r="E1" s="25">
        <v>1</v>
      </c>
      <c r="F1" s="82">
        <v>0.29166666666666669</v>
      </c>
      <c r="G1" s="82">
        <v>0.41597222222222219</v>
      </c>
      <c r="H1" s="25">
        <v>1</v>
      </c>
      <c r="I1" s="25">
        <v>1</v>
      </c>
      <c r="J1" s="30" cm="1">
        <f t="array" ref="J1:J720">_xlfn.VSTACK(Month_1!$A$3:$A$62,Month_2!$A$3:$A$62,Month_3!$A$3:$A$62,Month_4!$A$3:$A$62,Month_5!$A$3:$A$62,Month_6!$A$3:$A$62,Month_7!$A$3:$A$62,Month_8!$A$3:$A$62,Month_9!$A$3:$A$62,Month_10!$A$3:$A$62,Month_11!$A$3:$A$62,Month_12!$A$3:$A$62)</f>
        <v>0</v>
      </c>
      <c r="K1" s="30" t="e" cm="1" vm="1">
        <f t="array" ref="K1">_xlfn._xlws.SORT(_xlfn.UNIQUE(_xlfn._xlws.FILTER(J1:J800,J1:J800&lt;&gt;0)))</f>
        <v>#VALUE!</v>
      </c>
      <c r="L1" s="25" cm="1">
        <f t="array" ref="L1:L720">_xlfn.VSTACK(Month_1!$B$3:$B$62,Month_2!$B$3:$B$62,Month_3!$B$3:$B$62,Month_4!$B$3:$B$62,Month_5!$B$3:$B$62,Month_6!$B$3:$B$62,Month_7!$B$3:$B$62,Month_8!$B$3:$B$62,Month_9!$B$3:$B$62,Month_10!$B$3:$B$62,Month_11!$B$3:$B$62,Month_12!$B$3:$B$62)</f>
        <v>0</v>
      </c>
      <c r="M1" s="25" t="e" cm="1" vm="1">
        <f t="array" ref="M1">_xlfn._xlws.SORT(_xlfn.UNIQUE(_xlfn._xlws.FILTER(L1:L800,L1:L800&lt;&gt;0)))</f>
        <v>#VALUE!</v>
      </c>
    </row>
    <row r="2" spans="1:13">
      <c r="B2" s="82"/>
      <c r="C2" s="82" t="str">
        <f>IF(A1="","",IF(A1=2,C1+TIME(12,0,0),IF(A1=3,C1+TIME(8,0,0),"ERROR")))</f>
        <v/>
      </c>
      <c r="D2" s="82" t="str">
        <f>IF(A1="","",IF(A1=2,C2+TIME(11,59,0),IF(A1=3,C2+TIME(7,59,0),"ERROR")))</f>
        <v/>
      </c>
      <c r="E2" s="25">
        <v>2</v>
      </c>
      <c r="F2" s="82">
        <v>0.41666666666666669</v>
      </c>
      <c r="G2" s="82">
        <v>0.54097222222222219</v>
      </c>
      <c r="H2" s="25">
        <v>2</v>
      </c>
      <c r="I2" s="25">
        <v>2</v>
      </c>
      <c r="J2" s="30">
        <v>0</v>
      </c>
      <c r="L2" s="25">
        <v>0</v>
      </c>
    </row>
    <row r="3" spans="1:13">
      <c r="B3" s="82"/>
      <c r="C3" s="82" t="str">
        <f>IF(A1="","",IF(A1=2,"",IF(A1=3,C2+TIME(8,0,0),"ERROR")))</f>
        <v/>
      </c>
      <c r="D3" s="82" t="str">
        <f>IF(A1="","",IF(A1=2,"",IF(A1=3,C3+TIME(7,59,0),"ERROR")))</f>
        <v/>
      </c>
      <c r="E3" s="25">
        <v>3</v>
      </c>
      <c r="F3" s="82">
        <v>0.54166666666666663</v>
      </c>
      <c r="G3" s="82">
        <v>0.66597222222222219</v>
      </c>
      <c r="H3" s="25">
        <v>3</v>
      </c>
      <c r="I3" s="25">
        <v>3</v>
      </c>
      <c r="J3" s="30">
        <v>0</v>
      </c>
      <c r="L3" s="25">
        <v>0</v>
      </c>
    </row>
    <row r="4" spans="1:13">
      <c r="B4" s="82"/>
      <c r="C4" s="82"/>
      <c r="D4" s="82"/>
      <c r="E4" s="25">
        <v>4</v>
      </c>
      <c r="F4" s="82">
        <v>0.66666666666666663</v>
      </c>
      <c r="G4" s="82">
        <v>0.7909722222222223</v>
      </c>
      <c r="H4" s="25">
        <v>4</v>
      </c>
      <c r="J4" s="30">
        <v>0</v>
      </c>
      <c r="L4" s="25">
        <v>0</v>
      </c>
    </row>
    <row r="5" spans="1:13">
      <c r="E5" s="25">
        <v>5</v>
      </c>
      <c r="F5" s="82">
        <v>0.79166666666666663</v>
      </c>
      <c r="G5" s="82">
        <v>0.9159722222222223</v>
      </c>
      <c r="H5" s="25">
        <v>5</v>
      </c>
      <c r="J5" s="30">
        <v>0</v>
      </c>
      <c r="L5" s="25">
        <v>0</v>
      </c>
    </row>
    <row r="6" spans="1:13">
      <c r="E6" s="25">
        <v>6</v>
      </c>
      <c r="F6" s="82">
        <v>0.91666666666666663</v>
      </c>
      <c r="G6" s="82">
        <v>4.0972222222222222E-2</v>
      </c>
      <c r="H6" s="25">
        <v>6</v>
      </c>
      <c r="J6" s="30">
        <v>0</v>
      </c>
      <c r="L6" s="25">
        <v>0</v>
      </c>
    </row>
    <row r="7" spans="1:13">
      <c r="E7" s="25">
        <v>7</v>
      </c>
      <c r="F7" s="82">
        <v>4.1666666666666664E-2</v>
      </c>
      <c r="G7" s="82">
        <v>0.16597222222222222</v>
      </c>
      <c r="H7" s="25">
        <v>7</v>
      </c>
      <c r="J7" s="30">
        <v>0</v>
      </c>
      <c r="L7" s="25">
        <v>0</v>
      </c>
    </row>
    <row r="8" spans="1:13">
      <c r="E8" s="25">
        <v>8</v>
      </c>
      <c r="F8" s="82">
        <v>0.16666666666666666</v>
      </c>
      <c r="G8" s="82">
        <v>0.29097222222222224</v>
      </c>
      <c r="J8" s="30">
        <v>0</v>
      </c>
      <c r="L8" s="25">
        <v>0</v>
      </c>
    </row>
    <row r="9" spans="1:13">
      <c r="J9" s="30">
        <v>0</v>
      </c>
      <c r="L9" s="25">
        <v>0</v>
      </c>
    </row>
    <row r="10" spans="1:13">
      <c r="J10" s="30">
        <v>0</v>
      </c>
      <c r="L10" s="25">
        <v>0</v>
      </c>
    </row>
    <row r="11" spans="1:13">
      <c r="J11" s="30">
        <v>0</v>
      </c>
      <c r="L11" s="25">
        <v>0</v>
      </c>
    </row>
    <row r="12" spans="1:13">
      <c r="J12" s="30">
        <v>0</v>
      </c>
      <c r="L12" s="25">
        <v>0</v>
      </c>
    </row>
    <row r="13" spans="1:13">
      <c r="J13" s="30">
        <v>0</v>
      </c>
      <c r="L13" s="25">
        <v>0</v>
      </c>
    </row>
    <row r="14" spans="1:13">
      <c r="J14" s="30">
        <v>0</v>
      </c>
      <c r="L14" s="25">
        <v>0</v>
      </c>
    </row>
    <row r="15" spans="1:13">
      <c r="J15" s="30">
        <v>0</v>
      </c>
      <c r="L15" s="25">
        <v>0</v>
      </c>
    </row>
    <row r="16" spans="1:13">
      <c r="J16" s="30">
        <v>0</v>
      </c>
      <c r="L16" s="25">
        <v>0</v>
      </c>
    </row>
    <row r="17" spans="10:12">
      <c r="J17" s="30">
        <v>0</v>
      </c>
      <c r="L17" s="25">
        <v>0</v>
      </c>
    </row>
    <row r="18" spans="10:12">
      <c r="J18" s="30">
        <v>0</v>
      </c>
      <c r="L18" s="25">
        <v>0</v>
      </c>
    </row>
    <row r="19" spans="10:12">
      <c r="J19" s="30">
        <v>0</v>
      </c>
      <c r="L19" s="25">
        <v>0</v>
      </c>
    </row>
    <row r="20" spans="10:12">
      <c r="J20" s="30">
        <v>0</v>
      </c>
      <c r="L20" s="25">
        <v>0</v>
      </c>
    </row>
    <row r="21" spans="10:12">
      <c r="J21" s="30">
        <v>0</v>
      </c>
      <c r="L21" s="25">
        <v>0</v>
      </c>
    </row>
    <row r="22" spans="10:12">
      <c r="J22" s="30">
        <v>0</v>
      </c>
      <c r="L22" s="25">
        <v>0</v>
      </c>
    </row>
    <row r="23" spans="10:12">
      <c r="J23" s="30">
        <v>0</v>
      </c>
      <c r="L23" s="25">
        <v>0</v>
      </c>
    </row>
    <row r="24" spans="10:12">
      <c r="J24" s="30">
        <v>0</v>
      </c>
      <c r="L24" s="25">
        <v>0</v>
      </c>
    </row>
    <row r="25" spans="10:12">
      <c r="J25" s="30">
        <v>0</v>
      </c>
      <c r="L25" s="25">
        <v>0</v>
      </c>
    </row>
    <row r="26" spans="10:12">
      <c r="J26" s="30">
        <v>0</v>
      </c>
      <c r="L26" s="25">
        <v>0</v>
      </c>
    </row>
    <row r="27" spans="10:12">
      <c r="J27" s="30">
        <v>0</v>
      </c>
      <c r="L27" s="25">
        <v>0</v>
      </c>
    </row>
    <row r="28" spans="10:12">
      <c r="J28" s="30">
        <v>0</v>
      </c>
      <c r="L28" s="25">
        <v>0</v>
      </c>
    </row>
    <row r="29" spans="10:12">
      <c r="J29" s="30">
        <v>0</v>
      </c>
      <c r="L29" s="25">
        <v>0</v>
      </c>
    </row>
    <row r="30" spans="10:12">
      <c r="J30" s="30">
        <v>0</v>
      </c>
      <c r="L30" s="25">
        <v>0</v>
      </c>
    </row>
    <row r="31" spans="10:12">
      <c r="J31" s="30">
        <v>0</v>
      </c>
      <c r="L31" s="25">
        <v>0</v>
      </c>
    </row>
    <row r="32" spans="10:12">
      <c r="J32" s="30">
        <v>0</v>
      </c>
      <c r="L32" s="25">
        <v>0</v>
      </c>
    </row>
    <row r="33" spans="10:12">
      <c r="J33" s="30">
        <v>0</v>
      </c>
      <c r="L33" s="25">
        <v>0</v>
      </c>
    </row>
    <row r="34" spans="10:12">
      <c r="J34" s="30">
        <v>0</v>
      </c>
      <c r="L34" s="25">
        <v>0</v>
      </c>
    </row>
    <row r="35" spans="10:12">
      <c r="J35" s="30">
        <v>0</v>
      </c>
      <c r="L35" s="25">
        <v>0</v>
      </c>
    </row>
    <row r="36" spans="10:12">
      <c r="J36" s="30">
        <v>0</v>
      </c>
      <c r="L36" s="25">
        <v>0</v>
      </c>
    </row>
    <row r="37" spans="10:12">
      <c r="J37" s="30">
        <v>0</v>
      </c>
      <c r="L37" s="25">
        <v>0</v>
      </c>
    </row>
    <row r="38" spans="10:12">
      <c r="J38" s="30">
        <v>0</v>
      </c>
      <c r="L38" s="25">
        <v>0</v>
      </c>
    </row>
    <row r="39" spans="10:12">
      <c r="J39" s="30">
        <v>0</v>
      </c>
      <c r="L39" s="25">
        <v>0</v>
      </c>
    </row>
    <row r="40" spans="10:12">
      <c r="J40" s="30">
        <v>0</v>
      </c>
      <c r="L40" s="25">
        <v>0</v>
      </c>
    </row>
    <row r="41" spans="10:12">
      <c r="J41" s="30">
        <v>0</v>
      </c>
      <c r="L41" s="25">
        <v>0</v>
      </c>
    </row>
    <row r="42" spans="10:12">
      <c r="J42" s="30">
        <v>0</v>
      </c>
      <c r="L42" s="25">
        <v>0</v>
      </c>
    </row>
    <row r="43" spans="10:12">
      <c r="J43" s="30">
        <v>0</v>
      </c>
      <c r="L43" s="25">
        <v>0</v>
      </c>
    </row>
    <row r="44" spans="10:12">
      <c r="J44" s="30">
        <v>0</v>
      </c>
      <c r="L44" s="25">
        <v>0</v>
      </c>
    </row>
    <row r="45" spans="10:12">
      <c r="J45" s="30">
        <v>0</v>
      </c>
      <c r="L45" s="25">
        <v>0</v>
      </c>
    </row>
    <row r="46" spans="10:12">
      <c r="J46" s="30">
        <v>0</v>
      </c>
      <c r="L46" s="25">
        <v>0</v>
      </c>
    </row>
    <row r="47" spans="10:12">
      <c r="J47" s="30">
        <v>0</v>
      </c>
      <c r="L47" s="25">
        <v>0</v>
      </c>
    </row>
    <row r="48" spans="10:12">
      <c r="J48" s="30">
        <v>0</v>
      </c>
      <c r="L48" s="25">
        <v>0</v>
      </c>
    </row>
    <row r="49" spans="10:12">
      <c r="J49" s="30">
        <v>0</v>
      </c>
      <c r="L49" s="25">
        <v>0</v>
      </c>
    </row>
    <row r="50" spans="10:12">
      <c r="J50" s="30">
        <v>0</v>
      </c>
      <c r="L50" s="25">
        <v>0</v>
      </c>
    </row>
    <row r="51" spans="10:12">
      <c r="J51" s="30">
        <v>0</v>
      </c>
      <c r="L51" s="25">
        <v>0</v>
      </c>
    </row>
    <row r="52" spans="10:12">
      <c r="J52" s="30">
        <v>0</v>
      </c>
      <c r="L52" s="25">
        <v>0</v>
      </c>
    </row>
    <row r="53" spans="10:12">
      <c r="J53" s="30">
        <v>0</v>
      </c>
      <c r="L53" s="25">
        <v>0</v>
      </c>
    </row>
    <row r="54" spans="10:12">
      <c r="J54" s="30">
        <v>0</v>
      </c>
      <c r="L54" s="25">
        <v>0</v>
      </c>
    </row>
    <row r="55" spans="10:12">
      <c r="J55" s="30">
        <v>0</v>
      </c>
      <c r="L55" s="25">
        <v>0</v>
      </c>
    </row>
    <row r="56" spans="10:12">
      <c r="J56" s="30">
        <v>0</v>
      </c>
      <c r="L56" s="25">
        <v>0</v>
      </c>
    </row>
    <row r="57" spans="10:12">
      <c r="J57" s="30">
        <v>0</v>
      </c>
      <c r="L57" s="25">
        <v>0</v>
      </c>
    </row>
    <row r="58" spans="10:12">
      <c r="J58" s="30">
        <v>0</v>
      </c>
      <c r="L58" s="25">
        <v>0</v>
      </c>
    </row>
    <row r="59" spans="10:12">
      <c r="J59" s="30">
        <v>0</v>
      </c>
      <c r="L59" s="25">
        <v>0</v>
      </c>
    </row>
    <row r="60" spans="10:12">
      <c r="J60" s="30">
        <v>0</v>
      </c>
      <c r="L60" s="25">
        <v>0</v>
      </c>
    </row>
    <row r="61" spans="10:12">
      <c r="J61" s="30">
        <v>0</v>
      </c>
      <c r="L61" s="25">
        <v>0</v>
      </c>
    </row>
    <row r="62" spans="10:12">
      <c r="J62" s="30">
        <v>0</v>
      </c>
      <c r="L62" s="25">
        <v>0</v>
      </c>
    </row>
    <row r="63" spans="10:12">
      <c r="J63" s="30">
        <v>0</v>
      </c>
      <c r="L63" s="25">
        <v>0</v>
      </c>
    </row>
    <row r="64" spans="10:12">
      <c r="J64" s="30">
        <v>0</v>
      </c>
      <c r="L64" s="25">
        <v>0</v>
      </c>
    </row>
    <row r="65" spans="10:12">
      <c r="J65" s="30">
        <v>0</v>
      </c>
      <c r="L65" s="25">
        <v>0</v>
      </c>
    </row>
    <row r="66" spans="10:12">
      <c r="J66" s="30">
        <v>0</v>
      </c>
      <c r="L66" s="25">
        <v>0</v>
      </c>
    </row>
    <row r="67" spans="10:12">
      <c r="J67" s="30">
        <v>0</v>
      </c>
      <c r="L67" s="25">
        <v>0</v>
      </c>
    </row>
    <row r="68" spans="10:12">
      <c r="J68" s="30">
        <v>0</v>
      </c>
      <c r="L68" s="25">
        <v>0</v>
      </c>
    </row>
    <row r="69" spans="10:12">
      <c r="J69" s="30">
        <v>0</v>
      </c>
      <c r="L69" s="25">
        <v>0</v>
      </c>
    </row>
    <row r="70" spans="10:12">
      <c r="J70" s="30">
        <v>0</v>
      </c>
      <c r="L70" s="25">
        <v>0</v>
      </c>
    </row>
    <row r="71" spans="10:12">
      <c r="J71" s="30">
        <v>0</v>
      </c>
      <c r="L71" s="25">
        <v>0</v>
      </c>
    </row>
    <row r="72" spans="10:12">
      <c r="J72" s="30">
        <v>0</v>
      </c>
      <c r="L72" s="25">
        <v>0</v>
      </c>
    </row>
    <row r="73" spans="10:12">
      <c r="J73" s="30">
        <v>0</v>
      </c>
      <c r="L73" s="25">
        <v>0</v>
      </c>
    </row>
    <row r="74" spans="10:12">
      <c r="J74" s="30">
        <v>0</v>
      </c>
      <c r="L74" s="25">
        <v>0</v>
      </c>
    </row>
    <row r="75" spans="10:12">
      <c r="J75" s="30">
        <v>0</v>
      </c>
      <c r="L75" s="25">
        <v>0</v>
      </c>
    </row>
    <row r="76" spans="10:12">
      <c r="J76" s="30">
        <v>0</v>
      </c>
      <c r="L76" s="25">
        <v>0</v>
      </c>
    </row>
    <row r="77" spans="10:12">
      <c r="J77" s="30">
        <v>0</v>
      </c>
      <c r="L77" s="25">
        <v>0</v>
      </c>
    </row>
    <row r="78" spans="10:12">
      <c r="J78" s="30">
        <v>0</v>
      </c>
      <c r="L78" s="25">
        <v>0</v>
      </c>
    </row>
    <row r="79" spans="10:12">
      <c r="J79" s="30">
        <v>0</v>
      </c>
      <c r="L79" s="25">
        <v>0</v>
      </c>
    </row>
    <row r="80" spans="10:12">
      <c r="J80" s="30">
        <v>0</v>
      </c>
      <c r="L80" s="25">
        <v>0</v>
      </c>
    </row>
    <row r="81" spans="10:12">
      <c r="J81" s="30">
        <v>0</v>
      </c>
      <c r="L81" s="25">
        <v>0</v>
      </c>
    </row>
    <row r="82" spans="10:12">
      <c r="J82" s="30">
        <v>0</v>
      </c>
      <c r="L82" s="25">
        <v>0</v>
      </c>
    </row>
    <row r="83" spans="10:12">
      <c r="J83" s="30">
        <v>0</v>
      </c>
      <c r="L83" s="25">
        <v>0</v>
      </c>
    </row>
    <row r="84" spans="10:12">
      <c r="J84" s="30">
        <v>0</v>
      </c>
      <c r="L84" s="25">
        <v>0</v>
      </c>
    </row>
    <row r="85" spans="10:12">
      <c r="J85" s="30">
        <v>0</v>
      </c>
      <c r="L85" s="25">
        <v>0</v>
      </c>
    </row>
    <row r="86" spans="10:12">
      <c r="J86" s="30">
        <v>0</v>
      </c>
      <c r="L86" s="25">
        <v>0</v>
      </c>
    </row>
    <row r="87" spans="10:12">
      <c r="J87" s="30">
        <v>0</v>
      </c>
      <c r="L87" s="25">
        <v>0</v>
      </c>
    </row>
    <row r="88" spans="10:12">
      <c r="J88" s="30">
        <v>0</v>
      </c>
      <c r="L88" s="25">
        <v>0</v>
      </c>
    </row>
    <row r="89" spans="10:12">
      <c r="J89" s="30">
        <v>0</v>
      </c>
      <c r="L89" s="25">
        <v>0</v>
      </c>
    </row>
    <row r="90" spans="10:12">
      <c r="J90" s="30">
        <v>0</v>
      </c>
      <c r="L90" s="25">
        <v>0</v>
      </c>
    </row>
    <row r="91" spans="10:12">
      <c r="J91" s="30">
        <v>0</v>
      </c>
      <c r="L91" s="25">
        <v>0</v>
      </c>
    </row>
    <row r="92" spans="10:12">
      <c r="J92" s="30">
        <v>0</v>
      </c>
      <c r="L92" s="25">
        <v>0</v>
      </c>
    </row>
    <row r="93" spans="10:12">
      <c r="J93" s="30">
        <v>0</v>
      </c>
      <c r="L93" s="25">
        <v>0</v>
      </c>
    </row>
    <row r="94" spans="10:12">
      <c r="J94" s="30">
        <v>0</v>
      </c>
      <c r="L94" s="25">
        <v>0</v>
      </c>
    </row>
    <row r="95" spans="10:12">
      <c r="J95" s="30">
        <v>0</v>
      </c>
      <c r="L95" s="25">
        <v>0</v>
      </c>
    </row>
    <row r="96" spans="10:12">
      <c r="J96" s="30">
        <v>0</v>
      </c>
      <c r="L96" s="25">
        <v>0</v>
      </c>
    </row>
    <row r="97" spans="10:12">
      <c r="J97" s="30">
        <v>0</v>
      </c>
      <c r="L97" s="25">
        <v>0</v>
      </c>
    </row>
    <row r="98" spans="10:12">
      <c r="J98" s="30">
        <v>0</v>
      </c>
      <c r="L98" s="25">
        <v>0</v>
      </c>
    </row>
    <row r="99" spans="10:12">
      <c r="J99" s="30">
        <v>0</v>
      </c>
      <c r="L99" s="25">
        <v>0</v>
      </c>
    </row>
    <row r="100" spans="10:12">
      <c r="J100" s="30">
        <v>0</v>
      </c>
      <c r="L100" s="25">
        <v>0</v>
      </c>
    </row>
    <row r="101" spans="10:12">
      <c r="J101" s="30">
        <v>0</v>
      </c>
      <c r="L101" s="25">
        <v>0</v>
      </c>
    </row>
    <row r="102" spans="10:12">
      <c r="J102" s="30">
        <v>0</v>
      </c>
      <c r="L102" s="25">
        <v>0</v>
      </c>
    </row>
    <row r="103" spans="10:12">
      <c r="J103" s="30">
        <v>0</v>
      </c>
      <c r="L103" s="25">
        <v>0</v>
      </c>
    </row>
    <row r="104" spans="10:12">
      <c r="J104" s="30">
        <v>0</v>
      </c>
      <c r="L104" s="25">
        <v>0</v>
      </c>
    </row>
    <row r="105" spans="10:12">
      <c r="J105" s="30">
        <v>0</v>
      </c>
      <c r="L105" s="25">
        <v>0</v>
      </c>
    </row>
    <row r="106" spans="10:12">
      <c r="J106" s="30">
        <v>0</v>
      </c>
      <c r="L106" s="25">
        <v>0</v>
      </c>
    </row>
    <row r="107" spans="10:12">
      <c r="J107" s="30">
        <v>0</v>
      </c>
      <c r="L107" s="25">
        <v>0</v>
      </c>
    </row>
    <row r="108" spans="10:12">
      <c r="J108" s="30">
        <v>0</v>
      </c>
      <c r="L108" s="25">
        <v>0</v>
      </c>
    </row>
    <row r="109" spans="10:12">
      <c r="J109" s="30">
        <v>0</v>
      </c>
      <c r="L109" s="25">
        <v>0</v>
      </c>
    </row>
    <row r="110" spans="10:12">
      <c r="J110" s="30">
        <v>0</v>
      </c>
      <c r="L110" s="25">
        <v>0</v>
      </c>
    </row>
    <row r="111" spans="10:12">
      <c r="J111" s="30">
        <v>0</v>
      </c>
      <c r="L111" s="25">
        <v>0</v>
      </c>
    </row>
    <row r="112" spans="10:12">
      <c r="J112" s="30">
        <v>0</v>
      </c>
      <c r="L112" s="25">
        <v>0</v>
      </c>
    </row>
    <row r="113" spans="10:12">
      <c r="J113" s="30">
        <v>0</v>
      </c>
      <c r="L113" s="25">
        <v>0</v>
      </c>
    </row>
    <row r="114" spans="10:12">
      <c r="J114" s="30">
        <v>0</v>
      </c>
      <c r="L114" s="25">
        <v>0</v>
      </c>
    </row>
    <row r="115" spans="10:12">
      <c r="J115" s="30">
        <v>0</v>
      </c>
      <c r="L115" s="25">
        <v>0</v>
      </c>
    </row>
    <row r="116" spans="10:12">
      <c r="J116" s="30">
        <v>0</v>
      </c>
      <c r="L116" s="25">
        <v>0</v>
      </c>
    </row>
    <row r="117" spans="10:12">
      <c r="J117" s="30">
        <v>0</v>
      </c>
      <c r="L117" s="25">
        <v>0</v>
      </c>
    </row>
    <row r="118" spans="10:12">
      <c r="J118" s="30">
        <v>0</v>
      </c>
      <c r="L118" s="25">
        <v>0</v>
      </c>
    </row>
    <row r="119" spans="10:12">
      <c r="J119" s="30">
        <v>0</v>
      </c>
      <c r="L119" s="25">
        <v>0</v>
      </c>
    </row>
    <row r="120" spans="10:12">
      <c r="J120" s="30">
        <v>0</v>
      </c>
      <c r="L120" s="25">
        <v>0</v>
      </c>
    </row>
    <row r="121" spans="10:12">
      <c r="J121" s="30">
        <v>0</v>
      </c>
      <c r="L121" s="25">
        <v>0</v>
      </c>
    </row>
    <row r="122" spans="10:12">
      <c r="J122" s="30">
        <v>0</v>
      </c>
      <c r="L122" s="25">
        <v>0</v>
      </c>
    </row>
    <row r="123" spans="10:12">
      <c r="J123" s="30">
        <v>0</v>
      </c>
      <c r="L123" s="25">
        <v>0</v>
      </c>
    </row>
    <row r="124" spans="10:12">
      <c r="J124" s="30">
        <v>0</v>
      </c>
      <c r="L124" s="25">
        <v>0</v>
      </c>
    </row>
    <row r="125" spans="10:12">
      <c r="J125" s="30">
        <v>0</v>
      </c>
      <c r="L125" s="25">
        <v>0</v>
      </c>
    </row>
    <row r="126" spans="10:12">
      <c r="J126" s="30">
        <v>0</v>
      </c>
      <c r="L126" s="25">
        <v>0</v>
      </c>
    </row>
    <row r="127" spans="10:12">
      <c r="J127" s="30">
        <v>0</v>
      </c>
      <c r="L127" s="25">
        <v>0</v>
      </c>
    </row>
    <row r="128" spans="10:12">
      <c r="J128" s="30">
        <v>0</v>
      </c>
      <c r="L128" s="25">
        <v>0</v>
      </c>
    </row>
    <row r="129" spans="10:12">
      <c r="J129" s="30">
        <v>0</v>
      </c>
      <c r="L129" s="25">
        <v>0</v>
      </c>
    </row>
    <row r="130" spans="10:12">
      <c r="J130" s="30">
        <v>0</v>
      </c>
      <c r="L130" s="25">
        <v>0</v>
      </c>
    </row>
    <row r="131" spans="10:12">
      <c r="J131" s="30">
        <v>0</v>
      </c>
      <c r="L131" s="25">
        <v>0</v>
      </c>
    </row>
    <row r="132" spans="10:12">
      <c r="J132" s="30">
        <v>0</v>
      </c>
      <c r="L132" s="25">
        <v>0</v>
      </c>
    </row>
    <row r="133" spans="10:12">
      <c r="J133" s="30">
        <v>0</v>
      </c>
      <c r="L133" s="25">
        <v>0</v>
      </c>
    </row>
    <row r="134" spans="10:12">
      <c r="J134" s="30">
        <v>0</v>
      </c>
      <c r="L134" s="25">
        <v>0</v>
      </c>
    </row>
    <row r="135" spans="10:12">
      <c r="J135" s="30">
        <v>0</v>
      </c>
      <c r="L135" s="25">
        <v>0</v>
      </c>
    </row>
    <row r="136" spans="10:12">
      <c r="J136" s="30">
        <v>0</v>
      </c>
      <c r="L136" s="25">
        <v>0</v>
      </c>
    </row>
    <row r="137" spans="10:12">
      <c r="J137" s="30">
        <v>0</v>
      </c>
      <c r="L137" s="25">
        <v>0</v>
      </c>
    </row>
    <row r="138" spans="10:12">
      <c r="J138" s="30">
        <v>0</v>
      </c>
      <c r="L138" s="25">
        <v>0</v>
      </c>
    </row>
    <row r="139" spans="10:12">
      <c r="J139" s="30">
        <v>0</v>
      </c>
      <c r="L139" s="25">
        <v>0</v>
      </c>
    </row>
    <row r="140" spans="10:12">
      <c r="J140" s="30">
        <v>0</v>
      </c>
      <c r="L140" s="25">
        <v>0</v>
      </c>
    </row>
    <row r="141" spans="10:12">
      <c r="J141" s="30">
        <v>0</v>
      </c>
      <c r="L141" s="25">
        <v>0</v>
      </c>
    </row>
    <row r="142" spans="10:12">
      <c r="J142" s="30">
        <v>0</v>
      </c>
      <c r="L142" s="25">
        <v>0</v>
      </c>
    </row>
    <row r="143" spans="10:12">
      <c r="J143" s="30">
        <v>0</v>
      </c>
      <c r="L143" s="25">
        <v>0</v>
      </c>
    </row>
    <row r="144" spans="10:12">
      <c r="J144" s="30">
        <v>0</v>
      </c>
      <c r="L144" s="25">
        <v>0</v>
      </c>
    </row>
    <row r="145" spans="10:12">
      <c r="J145" s="30">
        <v>0</v>
      </c>
      <c r="L145" s="25">
        <v>0</v>
      </c>
    </row>
    <row r="146" spans="10:12">
      <c r="J146" s="30">
        <v>0</v>
      </c>
      <c r="L146" s="25">
        <v>0</v>
      </c>
    </row>
    <row r="147" spans="10:12">
      <c r="J147" s="30">
        <v>0</v>
      </c>
      <c r="L147" s="25">
        <v>0</v>
      </c>
    </row>
    <row r="148" spans="10:12">
      <c r="J148" s="30">
        <v>0</v>
      </c>
      <c r="L148" s="25">
        <v>0</v>
      </c>
    </row>
    <row r="149" spans="10:12">
      <c r="J149" s="30">
        <v>0</v>
      </c>
      <c r="L149" s="25">
        <v>0</v>
      </c>
    </row>
    <row r="150" spans="10:12">
      <c r="J150" s="30">
        <v>0</v>
      </c>
      <c r="L150" s="25">
        <v>0</v>
      </c>
    </row>
    <row r="151" spans="10:12">
      <c r="J151" s="30">
        <v>0</v>
      </c>
      <c r="L151" s="25">
        <v>0</v>
      </c>
    </row>
    <row r="152" spans="10:12">
      <c r="J152" s="30">
        <v>0</v>
      </c>
      <c r="L152" s="25">
        <v>0</v>
      </c>
    </row>
    <row r="153" spans="10:12">
      <c r="J153" s="30">
        <v>0</v>
      </c>
      <c r="L153" s="25">
        <v>0</v>
      </c>
    </row>
    <row r="154" spans="10:12">
      <c r="J154" s="30">
        <v>0</v>
      </c>
      <c r="L154" s="25">
        <v>0</v>
      </c>
    </row>
    <row r="155" spans="10:12">
      <c r="J155" s="30">
        <v>0</v>
      </c>
      <c r="L155" s="25">
        <v>0</v>
      </c>
    </row>
    <row r="156" spans="10:12">
      <c r="J156" s="30">
        <v>0</v>
      </c>
      <c r="L156" s="25">
        <v>0</v>
      </c>
    </row>
    <row r="157" spans="10:12">
      <c r="J157" s="30">
        <v>0</v>
      </c>
      <c r="L157" s="25">
        <v>0</v>
      </c>
    </row>
    <row r="158" spans="10:12">
      <c r="J158" s="30">
        <v>0</v>
      </c>
      <c r="L158" s="25">
        <v>0</v>
      </c>
    </row>
    <row r="159" spans="10:12">
      <c r="J159" s="30">
        <v>0</v>
      </c>
      <c r="L159" s="25">
        <v>0</v>
      </c>
    </row>
    <row r="160" spans="10:12">
      <c r="J160" s="30">
        <v>0</v>
      </c>
      <c r="L160" s="25">
        <v>0</v>
      </c>
    </row>
    <row r="161" spans="10:12">
      <c r="J161" s="30">
        <v>0</v>
      </c>
      <c r="L161" s="25">
        <v>0</v>
      </c>
    </row>
    <row r="162" spans="10:12">
      <c r="J162" s="30">
        <v>0</v>
      </c>
      <c r="L162" s="25">
        <v>0</v>
      </c>
    </row>
    <row r="163" spans="10:12">
      <c r="J163" s="30">
        <v>0</v>
      </c>
      <c r="L163" s="25">
        <v>0</v>
      </c>
    </row>
    <row r="164" spans="10:12">
      <c r="J164" s="30">
        <v>0</v>
      </c>
      <c r="L164" s="25">
        <v>0</v>
      </c>
    </row>
    <row r="165" spans="10:12">
      <c r="J165" s="30">
        <v>0</v>
      </c>
      <c r="L165" s="25">
        <v>0</v>
      </c>
    </row>
    <row r="166" spans="10:12">
      <c r="J166" s="30">
        <v>0</v>
      </c>
      <c r="L166" s="25">
        <v>0</v>
      </c>
    </row>
    <row r="167" spans="10:12">
      <c r="J167" s="30">
        <v>0</v>
      </c>
      <c r="L167" s="25">
        <v>0</v>
      </c>
    </row>
    <row r="168" spans="10:12">
      <c r="J168" s="30">
        <v>0</v>
      </c>
      <c r="L168" s="25">
        <v>0</v>
      </c>
    </row>
    <row r="169" spans="10:12">
      <c r="J169" s="30">
        <v>0</v>
      </c>
      <c r="L169" s="25">
        <v>0</v>
      </c>
    </row>
    <row r="170" spans="10:12">
      <c r="J170" s="30">
        <v>0</v>
      </c>
      <c r="L170" s="25">
        <v>0</v>
      </c>
    </row>
    <row r="171" spans="10:12">
      <c r="J171" s="30">
        <v>0</v>
      </c>
      <c r="L171" s="25">
        <v>0</v>
      </c>
    </row>
    <row r="172" spans="10:12">
      <c r="J172" s="30">
        <v>0</v>
      </c>
      <c r="L172" s="25">
        <v>0</v>
      </c>
    </row>
    <row r="173" spans="10:12">
      <c r="J173" s="30">
        <v>0</v>
      </c>
      <c r="L173" s="25">
        <v>0</v>
      </c>
    </row>
    <row r="174" spans="10:12">
      <c r="J174" s="30">
        <v>0</v>
      </c>
      <c r="L174" s="25">
        <v>0</v>
      </c>
    </row>
    <row r="175" spans="10:12">
      <c r="J175" s="30">
        <v>0</v>
      </c>
      <c r="L175" s="25">
        <v>0</v>
      </c>
    </row>
    <row r="176" spans="10:12">
      <c r="J176" s="30">
        <v>0</v>
      </c>
      <c r="L176" s="25">
        <v>0</v>
      </c>
    </row>
    <row r="177" spans="10:12">
      <c r="J177" s="30">
        <v>0</v>
      </c>
      <c r="L177" s="25">
        <v>0</v>
      </c>
    </row>
    <row r="178" spans="10:12">
      <c r="J178" s="30">
        <v>0</v>
      </c>
      <c r="L178" s="25">
        <v>0</v>
      </c>
    </row>
    <row r="179" spans="10:12">
      <c r="J179" s="30">
        <v>0</v>
      </c>
      <c r="L179" s="25">
        <v>0</v>
      </c>
    </row>
    <row r="180" spans="10:12">
      <c r="J180" s="30">
        <v>0</v>
      </c>
      <c r="L180" s="25">
        <v>0</v>
      </c>
    </row>
    <row r="181" spans="10:12">
      <c r="J181" s="30">
        <v>0</v>
      </c>
      <c r="L181" s="25">
        <v>0</v>
      </c>
    </row>
    <row r="182" spans="10:12">
      <c r="J182" s="30">
        <v>0</v>
      </c>
      <c r="L182" s="25">
        <v>0</v>
      </c>
    </row>
    <row r="183" spans="10:12">
      <c r="J183" s="30">
        <v>0</v>
      </c>
      <c r="L183" s="25">
        <v>0</v>
      </c>
    </row>
    <row r="184" spans="10:12">
      <c r="J184" s="30">
        <v>0</v>
      </c>
      <c r="L184" s="25">
        <v>0</v>
      </c>
    </row>
    <row r="185" spans="10:12">
      <c r="J185" s="30">
        <v>0</v>
      </c>
      <c r="L185" s="25">
        <v>0</v>
      </c>
    </row>
    <row r="186" spans="10:12">
      <c r="J186" s="30">
        <v>0</v>
      </c>
      <c r="L186" s="25">
        <v>0</v>
      </c>
    </row>
    <row r="187" spans="10:12">
      <c r="J187" s="30">
        <v>0</v>
      </c>
      <c r="L187" s="25">
        <v>0</v>
      </c>
    </row>
    <row r="188" spans="10:12">
      <c r="J188" s="30">
        <v>0</v>
      </c>
      <c r="L188" s="25">
        <v>0</v>
      </c>
    </row>
    <row r="189" spans="10:12">
      <c r="J189" s="30">
        <v>0</v>
      </c>
      <c r="L189" s="25">
        <v>0</v>
      </c>
    </row>
    <row r="190" spans="10:12">
      <c r="J190" s="30">
        <v>0</v>
      </c>
      <c r="L190" s="25">
        <v>0</v>
      </c>
    </row>
    <row r="191" spans="10:12">
      <c r="J191" s="30">
        <v>0</v>
      </c>
      <c r="L191" s="25">
        <v>0</v>
      </c>
    </row>
    <row r="192" spans="10:12">
      <c r="J192" s="30">
        <v>0</v>
      </c>
      <c r="L192" s="25">
        <v>0</v>
      </c>
    </row>
    <row r="193" spans="10:12">
      <c r="J193" s="30">
        <v>0</v>
      </c>
      <c r="L193" s="25">
        <v>0</v>
      </c>
    </row>
    <row r="194" spans="10:12">
      <c r="J194" s="30">
        <v>0</v>
      </c>
      <c r="L194" s="25">
        <v>0</v>
      </c>
    </row>
    <row r="195" spans="10:12">
      <c r="J195" s="30">
        <v>0</v>
      </c>
      <c r="L195" s="25">
        <v>0</v>
      </c>
    </row>
    <row r="196" spans="10:12">
      <c r="J196" s="30">
        <v>0</v>
      </c>
      <c r="L196" s="25">
        <v>0</v>
      </c>
    </row>
    <row r="197" spans="10:12">
      <c r="J197" s="30">
        <v>0</v>
      </c>
      <c r="L197" s="25">
        <v>0</v>
      </c>
    </row>
    <row r="198" spans="10:12">
      <c r="J198" s="30">
        <v>0</v>
      </c>
      <c r="L198" s="25">
        <v>0</v>
      </c>
    </row>
    <row r="199" spans="10:12">
      <c r="J199" s="30">
        <v>0</v>
      </c>
      <c r="L199" s="25">
        <v>0</v>
      </c>
    </row>
    <row r="200" spans="10:12">
      <c r="J200" s="30">
        <v>0</v>
      </c>
      <c r="L200" s="25">
        <v>0</v>
      </c>
    </row>
    <row r="201" spans="10:12">
      <c r="J201" s="30">
        <v>0</v>
      </c>
      <c r="L201" s="25">
        <v>0</v>
      </c>
    </row>
    <row r="202" spans="10:12">
      <c r="J202" s="30">
        <v>0</v>
      </c>
      <c r="L202" s="25">
        <v>0</v>
      </c>
    </row>
    <row r="203" spans="10:12">
      <c r="J203" s="30">
        <v>0</v>
      </c>
      <c r="L203" s="25">
        <v>0</v>
      </c>
    </row>
    <row r="204" spans="10:12">
      <c r="J204" s="30">
        <v>0</v>
      </c>
      <c r="L204" s="25">
        <v>0</v>
      </c>
    </row>
    <row r="205" spans="10:12">
      <c r="J205" s="30">
        <v>0</v>
      </c>
      <c r="L205" s="25">
        <v>0</v>
      </c>
    </row>
    <row r="206" spans="10:12">
      <c r="J206" s="30">
        <v>0</v>
      </c>
      <c r="L206" s="25">
        <v>0</v>
      </c>
    </row>
    <row r="207" spans="10:12">
      <c r="J207" s="30">
        <v>0</v>
      </c>
      <c r="L207" s="25">
        <v>0</v>
      </c>
    </row>
    <row r="208" spans="10:12">
      <c r="J208" s="30">
        <v>0</v>
      </c>
      <c r="L208" s="25">
        <v>0</v>
      </c>
    </row>
    <row r="209" spans="10:12">
      <c r="J209" s="30">
        <v>0</v>
      </c>
      <c r="L209" s="25">
        <v>0</v>
      </c>
    </row>
    <row r="210" spans="10:12">
      <c r="J210" s="30">
        <v>0</v>
      </c>
      <c r="L210" s="25">
        <v>0</v>
      </c>
    </row>
    <row r="211" spans="10:12">
      <c r="J211" s="30">
        <v>0</v>
      </c>
      <c r="L211" s="25">
        <v>0</v>
      </c>
    </row>
    <row r="212" spans="10:12">
      <c r="J212" s="30">
        <v>0</v>
      </c>
      <c r="L212" s="25">
        <v>0</v>
      </c>
    </row>
    <row r="213" spans="10:12">
      <c r="J213" s="30">
        <v>0</v>
      </c>
      <c r="L213" s="25">
        <v>0</v>
      </c>
    </row>
    <row r="214" spans="10:12">
      <c r="J214" s="30">
        <v>0</v>
      </c>
      <c r="L214" s="25">
        <v>0</v>
      </c>
    </row>
    <row r="215" spans="10:12">
      <c r="J215" s="30">
        <v>0</v>
      </c>
      <c r="L215" s="25">
        <v>0</v>
      </c>
    </row>
    <row r="216" spans="10:12">
      <c r="J216" s="30">
        <v>0</v>
      </c>
      <c r="L216" s="25">
        <v>0</v>
      </c>
    </row>
    <row r="217" spans="10:12">
      <c r="J217" s="30">
        <v>0</v>
      </c>
      <c r="L217" s="25">
        <v>0</v>
      </c>
    </row>
    <row r="218" spans="10:12">
      <c r="J218" s="30">
        <v>0</v>
      </c>
      <c r="L218" s="25">
        <v>0</v>
      </c>
    </row>
    <row r="219" spans="10:12">
      <c r="J219" s="30">
        <v>0</v>
      </c>
      <c r="L219" s="25">
        <v>0</v>
      </c>
    </row>
    <row r="220" spans="10:12">
      <c r="J220" s="30">
        <v>0</v>
      </c>
      <c r="L220" s="25">
        <v>0</v>
      </c>
    </row>
    <row r="221" spans="10:12">
      <c r="J221" s="30">
        <v>0</v>
      </c>
      <c r="L221" s="25">
        <v>0</v>
      </c>
    </row>
    <row r="222" spans="10:12">
      <c r="J222" s="30">
        <v>0</v>
      </c>
      <c r="L222" s="25">
        <v>0</v>
      </c>
    </row>
    <row r="223" spans="10:12">
      <c r="J223" s="30">
        <v>0</v>
      </c>
      <c r="L223" s="25">
        <v>0</v>
      </c>
    </row>
    <row r="224" spans="10:12">
      <c r="J224" s="30">
        <v>0</v>
      </c>
      <c r="L224" s="25">
        <v>0</v>
      </c>
    </row>
    <row r="225" spans="10:12">
      <c r="J225" s="30">
        <v>0</v>
      </c>
      <c r="L225" s="25">
        <v>0</v>
      </c>
    </row>
    <row r="226" spans="10:12">
      <c r="J226" s="30">
        <v>0</v>
      </c>
      <c r="L226" s="25">
        <v>0</v>
      </c>
    </row>
    <row r="227" spans="10:12">
      <c r="J227" s="30">
        <v>0</v>
      </c>
      <c r="L227" s="25">
        <v>0</v>
      </c>
    </row>
    <row r="228" spans="10:12">
      <c r="J228" s="30">
        <v>0</v>
      </c>
      <c r="L228" s="25">
        <v>0</v>
      </c>
    </row>
    <row r="229" spans="10:12">
      <c r="J229" s="30">
        <v>0</v>
      </c>
      <c r="L229" s="25">
        <v>0</v>
      </c>
    </row>
    <row r="230" spans="10:12">
      <c r="J230" s="30">
        <v>0</v>
      </c>
      <c r="L230" s="25">
        <v>0</v>
      </c>
    </row>
    <row r="231" spans="10:12">
      <c r="J231" s="30">
        <v>0</v>
      </c>
      <c r="L231" s="25">
        <v>0</v>
      </c>
    </row>
    <row r="232" spans="10:12">
      <c r="J232" s="30">
        <v>0</v>
      </c>
      <c r="L232" s="25">
        <v>0</v>
      </c>
    </row>
    <row r="233" spans="10:12">
      <c r="J233" s="30">
        <v>0</v>
      </c>
      <c r="L233" s="25">
        <v>0</v>
      </c>
    </row>
    <row r="234" spans="10:12">
      <c r="J234" s="30">
        <v>0</v>
      </c>
      <c r="L234" s="25">
        <v>0</v>
      </c>
    </row>
    <row r="235" spans="10:12">
      <c r="J235" s="30">
        <v>0</v>
      </c>
      <c r="L235" s="25">
        <v>0</v>
      </c>
    </row>
    <row r="236" spans="10:12">
      <c r="J236" s="30">
        <v>0</v>
      </c>
      <c r="L236" s="25">
        <v>0</v>
      </c>
    </row>
    <row r="237" spans="10:12">
      <c r="J237" s="30">
        <v>0</v>
      </c>
      <c r="L237" s="25">
        <v>0</v>
      </c>
    </row>
    <row r="238" spans="10:12">
      <c r="J238" s="30">
        <v>0</v>
      </c>
      <c r="L238" s="25">
        <v>0</v>
      </c>
    </row>
    <row r="239" spans="10:12">
      <c r="J239" s="30">
        <v>0</v>
      </c>
      <c r="L239" s="25">
        <v>0</v>
      </c>
    </row>
    <row r="240" spans="10:12">
      <c r="J240" s="30">
        <v>0</v>
      </c>
      <c r="L240" s="25">
        <v>0</v>
      </c>
    </row>
    <row r="241" spans="10:12">
      <c r="J241" s="30">
        <v>0</v>
      </c>
      <c r="L241" s="25">
        <v>0</v>
      </c>
    </row>
    <row r="242" spans="10:12">
      <c r="J242" s="30">
        <v>0</v>
      </c>
      <c r="L242" s="25">
        <v>0</v>
      </c>
    </row>
    <row r="243" spans="10:12">
      <c r="J243" s="30">
        <v>0</v>
      </c>
      <c r="L243" s="25">
        <v>0</v>
      </c>
    </row>
    <row r="244" spans="10:12">
      <c r="J244" s="30">
        <v>0</v>
      </c>
      <c r="L244" s="25">
        <v>0</v>
      </c>
    </row>
    <row r="245" spans="10:12">
      <c r="J245" s="30">
        <v>0</v>
      </c>
      <c r="L245" s="25">
        <v>0</v>
      </c>
    </row>
    <row r="246" spans="10:12">
      <c r="J246" s="30">
        <v>0</v>
      </c>
      <c r="L246" s="25">
        <v>0</v>
      </c>
    </row>
    <row r="247" spans="10:12">
      <c r="J247" s="30">
        <v>0</v>
      </c>
      <c r="L247" s="25">
        <v>0</v>
      </c>
    </row>
    <row r="248" spans="10:12">
      <c r="J248" s="30">
        <v>0</v>
      </c>
      <c r="L248" s="25">
        <v>0</v>
      </c>
    </row>
    <row r="249" spans="10:12">
      <c r="J249" s="30">
        <v>0</v>
      </c>
      <c r="L249" s="25">
        <v>0</v>
      </c>
    </row>
    <row r="250" spans="10:12">
      <c r="J250" s="30">
        <v>0</v>
      </c>
      <c r="L250" s="25">
        <v>0</v>
      </c>
    </row>
    <row r="251" spans="10:12">
      <c r="J251" s="30">
        <v>0</v>
      </c>
      <c r="L251" s="25">
        <v>0</v>
      </c>
    </row>
    <row r="252" spans="10:12">
      <c r="J252" s="30">
        <v>0</v>
      </c>
      <c r="L252" s="25">
        <v>0</v>
      </c>
    </row>
    <row r="253" spans="10:12">
      <c r="J253" s="30">
        <v>0</v>
      </c>
      <c r="L253" s="25">
        <v>0</v>
      </c>
    </row>
    <row r="254" spans="10:12">
      <c r="J254" s="30">
        <v>0</v>
      </c>
      <c r="L254" s="25">
        <v>0</v>
      </c>
    </row>
    <row r="255" spans="10:12">
      <c r="J255" s="30">
        <v>0</v>
      </c>
      <c r="L255" s="25">
        <v>0</v>
      </c>
    </row>
    <row r="256" spans="10:12">
      <c r="J256" s="30">
        <v>0</v>
      </c>
      <c r="L256" s="25">
        <v>0</v>
      </c>
    </row>
    <row r="257" spans="10:12">
      <c r="J257" s="30">
        <v>0</v>
      </c>
      <c r="L257" s="25">
        <v>0</v>
      </c>
    </row>
    <row r="258" spans="10:12">
      <c r="J258" s="30">
        <v>0</v>
      </c>
      <c r="L258" s="25">
        <v>0</v>
      </c>
    </row>
    <row r="259" spans="10:12">
      <c r="J259" s="30">
        <v>0</v>
      </c>
      <c r="L259" s="25">
        <v>0</v>
      </c>
    </row>
    <row r="260" spans="10:12">
      <c r="J260" s="30">
        <v>0</v>
      </c>
      <c r="L260" s="25">
        <v>0</v>
      </c>
    </row>
    <row r="261" spans="10:12">
      <c r="J261" s="30">
        <v>0</v>
      </c>
      <c r="L261" s="25">
        <v>0</v>
      </c>
    </row>
    <row r="262" spans="10:12">
      <c r="J262" s="30">
        <v>0</v>
      </c>
      <c r="L262" s="25">
        <v>0</v>
      </c>
    </row>
    <row r="263" spans="10:12">
      <c r="J263" s="30">
        <v>0</v>
      </c>
      <c r="L263" s="25">
        <v>0</v>
      </c>
    </row>
    <row r="264" spans="10:12">
      <c r="J264" s="30">
        <v>0</v>
      </c>
      <c r="L264" s="25">
        <v>0</v>
      </c>
    </row>
    <row r="265" spans="10:12">
      <c r="J265" s="30">
        <v>0</v>
      </c>
      <c r="L265" s="25">
        <v>0</v>
      </c>
    </row>
    <row r="266" spans="10:12">
      <c r="J266" s="30">
        <v>0</v>
      </c>
      <c r="L266" s="25">
        <v>0</v>
      </c>
    </row>
    <row r="267" spans="10:12">
      <c r="J267" s="30">
        <v>0</v>
      </c>
      <c r="L267" s="25">
        <v>0</v>
      </c>
    </row>
    <row r="268" spans="10:12">
      <c r="J268" s="30">
        <v>0</v>
      </c>
      <c r="L268" s="25">
        <v>0</v>
      </c>
    </row>
    <row r="269" spans="10:12">
      <c r="J269" s="30">
        <v>0</v>
      </c>
      <c r="L269" s="25">
        <v>0</v>
      </c>
    </row>
    <row r="270" spans="10:12">
      <c r="J270" s="30">
        <v>0</v>
      </c>
      <c r="L270" s="25">
        <v>0</v>
      </c>
    </row>
    <row r="271" spans="10:12">
      <c r="J271" s="30">
        <v>0</v>
      </c>
      <c r="L271" s="25">
        <v>0</v>
      </c>
    </row>
    <row r="272" spans="10:12">
      <c r="J272" s="30">
        <v>0</v>
      </c>
      <c r="L272" s="25">
        <v>0</v>
      </c>
    </row>
    <row r="273" spans="10:12">
      <c r="J273" s="30">
        <v>0</v>
      </c>
      <c r="L273" s="25">
        <v>0</v>
      </c>
    </row>
    <row r="274" spans="10:12">
      <c r="J274" s="30">
        <v>0</v>
      </c>
      <c r="L274" s="25">
        <v>0</v>
      </c>
    </row>
    <row r="275" spans="10:12">
      <c r="J275" s="30">
        <v>0</v>
      </c>
      <c r="L275" s="25">
        <v>0</v>
      </c>
    </row>
    <row r="276" spans="10:12">
      <c r="J276" s="30">
        <v>0</v>
      </c>
      <c r="L276" s="25">
        <v>0</v>
      </c>
    </row>
    <row r="277" spans="10:12">
      <c r="J277" s="30">
        <v>0</v>
      </c>
      <c r="L277" s="25">
        <v>0</v>
      </c>
    </row>
    <row r="278" spans="10:12">
      <c r="J278" s="30">
        <v>0</v>
      </c>
      <c r="L278" s="25">
        <v>0</v>
      </c>
    </row>
    <row r="279" spans="10:12">
      <c r="J279" s="30">
        <v>0</v>
      </c>
      <c r="L279" s="25">
        <v>0</v>
      </c>
    </row>
    <row r="280" spans="10:12">
      <c r="J280" s="30">
        <v>0</v>
      </c>
      <c r="L280" s="25">
        <v>0</v>
      </c>
    </row>
    <row r="281" spans="10:12">
      <c r="J281" s="30">
        <v>0</v>
      </c>
      <c r="L281" s="25">
        <v>0</v>
      </c>
    </row>
    <row r="282" spans="10:12">
      <c r="J282" s="30">
        <v>0</v>
      </c>
      <c r="L282" s="25">
        <v>0</v>
      </c>
    </row>
    <row r="283" spans="10:12">
      <c r="J283" s="30">
        <v>0</v>
      </c>
      <c r="L283" s="25">
        <v>0</v>
      </c>
    </row>
    <row r="284" spans="10:12">
      <c r="J284" s="30">
        <v>0</v>
      </c>
      <c r="L284" s="25">
        <v>0</v>
      </c>
    </row>
    <row r="285" spans="10:12">
      <c r="J285" s="30">
        <v>0</v>
      </c>
      <c r="L285" s="25">
        <v>0</v>
      </c>
    </row>
    <row r="286" spans="10:12">
      <c r="J286" s="30">
        <v>0</v>
      </c>
      <c r="L286" s="25">
        <v>0</v>
      </c>
    </row>
    <row r="287" spans="10:12">
      <c r="J287" s="30">
        <v>0</v>
      </c>
      <c r="L287" s="25">
        <v>0</v>
      </c>
    </row>
    <row r="288" spans="10:12">
      <c r="J288" s="30">
        <v>0</v>
      </c>
      <c r="L288" s="25">
        <v>0</v>
      </c>
    </row>
    <row r="289" spans="10:12">
      <c r="J289" s="30">
        <v>0</v>
      </c>
      <c r="L289" s="25">
        <v>0</v>
      </c>
    </row>
    <row r="290" spans="10:12">
      <c r="J290" s="30">
        <v>0</v>
      </c>
      <c r="L290" s="25">
        <v>0</v>
      </c>
    </row>
    <row r="291" spans="10:12">
      <c r="J291" s="30">
        <v>0</v>
      </c>
      <c r="L291" s="25">
        <v>0</v>
      </c>
    </row>
    <row r="292" spans="10:12">
      <c r="J292" s="30">
        <v>0</v>
      </c>
      <c r="L292" s="25">
        <v>0</v>
      </c>
    </row>
    <row r="293" spans="10:12">
      <c r="J293" s="30">
        <v>0</v>
      </c>
      <c r="L293" s="25">
        <v>0</v>
      </c>
    </row>
    <row r="294" spans="10:12">
      <c r="J294" s="30">
        <v>0</v>
      </c>
      <c r="L294" s="25">
        <v>0</v>
      </c>
    </row>
    <row r="295" spans="10:12">
      <c r="J295" s="30">
        <v>0</v>
      </c>
      <c r="L295" s="25">
        <v>0</v>
      </c>
    </row>
    <row r="296" spans="10:12">
      <c r="J296" s="30">
        <v>0</v>
      </c>
      <c r="L296" s="25">
        <v>0</v>
      </c>
    </row>
    <row r="297" spans="10:12">
      <c r="J297" s="30">
        <v>0</v>
      </c>
      <c r="L297" s="25">
        <v>0</v>
      </c>
    </row>
    <row r="298" spans="10:12">
      <c r="J298" s="30">
        <v>0</v>
      </c>
      <c r="L298" s="25">
        <v>0</v>
      </c>
    </row>
    <row r="299" spans="10:12">
      <c r="J299" s="30">
        <v>0</v>
      </c>
      <c r="L299" s="25">
        <v>0</v>
      </c>
    </row>
    <row r="300" spans="10:12">
      <c r="J300" s="30">
        <v>0</v>
      </c>
      <c r="L300" s="25">
        <v>0</v>
      </c>
    </row>
    <row r="301" spans="10:12">
      <c r="J301" s="30">
        <v>0</v>
      </c>
      <c r="L301" s="25">
        <v>0</v>
      </c>
    </row>
    <row r="302" spans="10:12">
      <c r="J302" s="30">
        <v>0</v>
      </c>
      <c r="L302" s="25">
        <v>0</v>
      </c>
    </row>
    <row r="303" spans="10:12">
      <c r="J303" s="30">
        <v>0</v>
      </c>
      <c r="L303" s="25">
        <v>0</v>
      </c>
    </row>
    <row r="304" spans="10:12">
      <c r="J304" s="30">
        <v>0</v>
      </c>
      <c r="L304" s="25">
        <v>0</v>
      </c>
    </row>
    <row r="305" spans="10:12">
      <c r="J305" s="30">
        <v>0</v>
      </c>
      <c r="L305" s="25">
        <v>0</v>
      </c>
    </row>
    <row r="306" spans="10:12">
      <c r="J306" s="30">
        <v>0</v>
      </c>
      <c r="L306" s="25">
        <v>0</v>
      </c>
    </row>
    <row r="307" spans="10:12">
      <c r="J307" s="30">
        <v>0</v>
      </c>
      <c r="L307" s="25">
        <v>0</v>
      </c>
    </row>
    <row r="308" spans="10:12">
      <c r="J308" s="30">
        <v>0</v>
      </c>
      <c r="L308" s="25">
        <v>0</v>
      </c>
    </row>
    <row r="309" spans="10:12">
      <c r="J309" s="30">
        <v>0</v>
      </c>
      <c r="L309" s="25">
        <v>0</v>
      </c>
    </row>
    <row r="310" spans="10:12">
      <c r="J310" s="30">
        <v>0</v>
      </c>
      <c r="L310" s="25">
        <v>0</v>
      </c>
    </row>
    <row r="311" spans="10:12">
      <c r="J311" s="30">
        <v>0</v>
      </c>
      <c r="L311" s="25">
        <v>0</v>
      </c>
    </row>
    <row r="312" spans="10:12">
      <c r="J312" s="30">
        <v>0</v>
      </c>
      <c r="L312" s="25">
        <v>0</v>
      </c>
    </row>
    <row r="313" spans="10:12">
      <c r="J313" s="30">
        <v>0</v>
      </c>
      <c r="L313" s="25">
        <v>0</v>
      </c>
    </row>
    <row r="314" spans="10:12">
      <c r="J314" s="30">
        <v>0</v>
      </c>
      <c r="L314" s="25">
        <v>0</v>
      </c>
    </row>
    <row r="315" spans="10:12">
      <c r="J315" s="30">
        <v>0</v>
      </c>
      <c r="L315" s="25">
        <v>0</v>
      </c>
    </row>
    <row r="316" spans="10:12">
      <c r="J316" s="30">
        <v>0</v>
      </c>
      <c r="L316" s="25">
        <v>0</v>
      </c>
    </row>
    <row r="317" spans="10:12">
      <c r="J317" s="30">
        <v>0</v>
      </c>
      <c r="L317" s="25">
        <v>0</v>
      </c>
    </row>
    <row r="318" spans="10:12">
      <c r="J318" s="30">
        <v>0</v>
      </c>
      <c r="L318" s="25">
        <v>0</v>
      </c>
    </row>
    <row r="319" spans="10:12">
      <c r="J319" s="30">
        <v>0</v>
      </c>
      <c r="L319" s="25">
        <v>0</v>
      </c>
    </row>
    <row r="320" spans="10:12">
      <c r="J320" s="30">
        <v>0</v>
      </c>
      <c r="L320" s="25">
        <v>0</v>
      </c>
    </row>
    <row r="321" spans="10:12">
      <c r="J321" s="30">
        <v>0</v>
      </c>
      <c r="L321" s="25">
        <v>0</v>
      </c>
    </row>
    <row r="322" spans="10:12">
      <c r="J322" s="30">
        <v>0</v>
      </c>
      <c r="L322" s="25">
        <v>0</v>
      </c>
    </row>
    <row r="323" spans="10:12">
      <c r="J323" s="30">
        <v>0</v>
      </c>
      <c r="L323" s="25">
        <v>0</v>
      </c>
    </row>
    <row r="324" spans="10:12">
      <c r="J324" s="30">
        <v>0</v>
      </c>
      <c r="L324" s="25">
        <v>0</v>
      </c>
    </row>
    <row r="325" spans="10:12">
      <c r="J325" s="30">
        <v>0</v>
      </c>
      <c r="L325" s="25">
        <v>0</v>
      </c>
    </row>
    <row r="326" spans="10:12">
      <c r="J326" s="30">
        <v>0</v>
      </c>
      <c r="L326" s="25">
        <v>0</v>
      </c>
    </row>
    <row r="327" spans="10:12">
      <c r="J327" s="30">
        <v>0</v>
      </c>
      <c r="L327" s="25">
        <v>0</v>
      </c>
    </row>
    <row r="328" spans="10:12">
      <c r="J328" s="30">
        <v>0</v>
      </c>
      <c r="L328" s="25">
        <v>0</v>
      </c>
    </row>
    <row r="329" spans="10:12">
      <c r="J329" s="30">
        <v>0</v>
      </c>
      <c r="L329" s="25">
        <v>0</v>
      </c>
    </row>
    <row r="330" spans="10:12">
      <c r="J330" s="30">
        <v>0</v>
      </c>
      <c r="L330" s="25">
        <v>0</v>
      </c>
    </row>
    <row r="331" spans="10:12">
      <c r="J331" s="30">
        <v>0</v>
      </c>
      <c r="L331" s="25">
        <v>0</v>
      </c>
    </row>
    <row r="332" spans="10:12">
      <c r="J332" s="30">
        <v>0</v>
      </c>
      <c r="L332" s="25">
        <v>0</v>
      </c>
    </row>
    <row r="333" spans="10:12">
      <c r="J333" s="30">
        <v>0</v>
      </c>
      <c r="L333" s="25">
        <v>0</v>
      </c>
    </row>
    <row r="334" spans="10:12">
      <c r="J334" s="30">
        <v>0</v>
      </c>
      <c r="L334" s="25">
        <v>0</v>
      </c>
    </row>
    <row r="335" spans="10:12">
      <c r="J335" s="30">
        <v>0</v>
      </c>
      <c r="L335" s="25">
        <v>0</v>
      </c>
    </row>
    <row r="336" spans="10:12">
      <c r="J336" s="30">
        <v>0</v>
      </c>
      <c r="L336" s="25">
        <v>0</v>
      </c>
    </row>
    <row r="337" spans="10:12">
      <c r="J337" s="30">
        <v>0</v>
      </c>
      <c r="L337" s="25">
        <v>0</v>
      </c>
    </row>
    <row r="338" spans="10:12">
      <c r="J338" s="30">
        <v>0</v>
      </c>
      <c r="L338" s="25">
        <v>0</v>
      </c>
    </row>
    <row r="339" spans="10:12">
      <c r="J339" s="30">
        <v>0</v>
      </c>
      <c r="L339" s="25">
        <v>0</v>
      </c>
    </row>
    <row r="340" spans="10:12">
      <c r="J340" s="30">
        <v>0</v>
      </c>
      <c r="L340" s="25">
        <v>0</v>
      </c>
    </row>
    <row r="341" spans="10:12">
      <c r="J341" s="30">
        <v>0</v>
      </c>
      <c r="L341" s="25">
        <v>0</v>
      </c>
    </row>
    <row r="342" spans="10:12">
      <c r="J342" s="30">
        <v>0</v>
      </c>
      <c r="L342" s="25">
        <v>0</v>
      </c>
    </row>
    <row r="343" spans="10:12">
      <c r="J343" s="30">
        <v>0</v>
      </c>
      <c r="L343" s="25">
        <v>0</v>
      </c>
    </row>
    <row r="344" spans="10:12">
      <c r="J344" s="30">
        <v>0</v>
      </c>
      <c r="L344" s="25">
        <v>0</v>
      </c>
    </row>
    <row r="345" spans="10:12">
      <c r="J345" s="30">
        <v>0</v>
      </c>
      <c r="L345" s="25">
        <v>0</v>
      </c>
    </row>
    <row r="346" spans="10:12">
      <c r="J346" s="30">
        <v>0</v>
      </c>
      <c r="L346" s="25">
        <v>0</v>
      </c>
    </row>
    <row r="347" spans="10:12">
      <c r="J347" s="30">
        <v>0</v>
      </c>
      <c r="L347" s="25">
        <v>0</v>
      </c>
    </row>
    <row r="348" spans="10:12">
      <c r="J348" s="30">
        <v>0</v>
      </c>
      <c r="L348" s="25">
        <v>0</v>
      </c>
    </row>
    <row r="349" spans="10:12">
      <c r="J349" s="30">
        <v>0</v>
      </c>
      <c r="L349" s="25">
        <v>0</v>
      </c>
    </row>
    <row r="350" spans="10:12">
      <c r="J350" s="30">
        <v>0</v>
      </c>
      <c r="L350" s="25">
        <v>0</v>
      </c>
    </row>
    <row r="351" spans="10:12">
      <c r="J351" s="30">
        <v>0</v>
      </c>
      <c r="L351" s="25">
        <v>0</v>
      </c>
    </row>
    <row r="352" spans="10:12">
      <c r="J352" s="30">
        <v>0</v>
      </c>
      <c r="L352" s="25">
        <v>0</v>
      </c>
    </row>
    <row r="353" spans="10:12">
      <c r="J353" s="30">
        <v>0</v>
      </c>
      <c r="L353" s="25">
        <v>0</v>
      </c>
    </row>
    <row r="354" spans="10:12">
      <c r="J354" s="30">
        <v>0</v>
      </c>
      <c r="L354" s="25">
        <v>0</v>
      </c>
    </row>
    <row r="355" spans="10:12">
      <c r="J355" s="30">
        <v>0</v>
      </c>
      <c r="L355" s="25">
        <v>0</v>
      </c>
    </row>
    <row r="356" spans="10:12">
      <c r="J356" s="30">
        <v>0</v>
      </c>
      <c r="L356" s="25">
        <v>0</v>
      </c>
    </row>
    <row r="357" spans="10:12">
      <c r="J357" s="30">
        <v>0</v>
      </c>
      <c r="L357" s="25">
        <v>0</v>
      </c>
    </row>
    <row r="358" spans="10:12">
      <c r="J358" s="30">
        <v>0</v>
      </c>
      <c r="L358" s="25">
        <v>0</v>
      </c>
    </row>
    <row r="359" spans="10:12">
      <c r="J359" s="30">
        <v>0</v>
      </c>
      <c r="L359" s="25">
        <v>0</v>
      </c>
    </row>
    <row r="360" spans="10:12">
      <c r="J360" s="30">
        <v>0</v>
      </c>
      <c r="L360" s="25">
        <v>0</v>
      </c>
    </row>
    <row r="361" spans="10:12">
      <c r="J361" s="30">
        <v>0</v>
      </c>
      <c r="L361" s="25">
        <v>0</v>
      </c>
    </row>
    <row r="362" spans="10:12">
      <c r="J362" s="30">
        <v>0</v>
      </c>
      <c r="L362" s="25">
        <v>0</v>
      </c>
    </row>
    <row r="363" spans="10:12">
      <c r="J363" s="30">
        <v>0</v>
      </c>
      <c r="L363" s="25">
        <v>0</v>
      </c>
    </row>
    <row r="364" spans="10:12">
      <c r="J364" s="30">
        <v>0</v>
      </c>
      <c r="L364" s="25">
        <v>0</v>
      </c>
    </row>
    <row r="365" spans="10:12">
      <c r="J365" s="30">
        <v>0</v>
      </c>
      <c r="L365" s="25">
        <v>0</v>
      </c>
    </row>
    <row r="366" spans="10:12">
      <c r="J366" s="30">
        <v>0</v>
      </c>
      <c r="L366" s="25">
        <v>0</v>
      </c>
    </row>
    <row r="367" spans="10:12">
      <c r="J367" s="30">
        <v>0</v>
      </c>
      <c r="L367" s="25">
        <v>0</v>
      </c>
    </row>
    <row r="368" spans="10:12">
      <c r="J368" s="30">
        <v>0</v>
      </c>
      <c r="L368" s="25">
        <v>0</v>
      </c>
    </row>
    <row r="369" spans="10:12">
      <c r="J369" s="30">
        <v>0</v>
      </c>
      <c r="L369" s="25">
        <v>0</v>
      </c>
    </row>
    <row r="370" spans="10:12">
      <c r="J370" s="30">
        <v>0</v>
      </c>
      <c r="L370" s="25">
        <v>0</v>
      </c>
    </row>
    <row r="371" spans="10:12">
      <c r="J371" s="30">
        <v>0</v>
      </c>
      <c r="L371" s="25">
        <v>0</v>
      </c>
    </row>
    <row r="372" spans="10:12">
      <c r="J372" s="30">
        <v>0</v>
      </c>
      <c r="L372" s="25">
        <v>0</v>
      </c>
    </row>
    <row r="373" spans="10:12">
      <c r="J373" s="30">
        <v>0</v>
      </c>
      <c r="L373" s="25">
        <v>0</v>
      </c>
    </row>
    <row r="374" spans="10:12">
      <c r="J374" s="30">
        <v>0</v>
      </c>
      <c r="L374" s="25">
        <v>0</v>
      </c>
    </row>
    <row r="375" spans="10:12">
      <c r="J375" s="30">
        <v>0</v>
      </c>
      <c r="L375" s="25">
        <v>0</v>
      </c>
    </row>
    <row r="376" spans="10:12">
      <c r="J376" s="30">
        <v>0</v>
      </c>
      <c r="L376" s="25">
        <v>0</v>
      </c>
    </row>
    <row r="377" spans="10:12">
      <c r="J377" s="30">
        <v>0</v>
      </c>
      <c r="L377" s="25">
        <v>0</v>
      </c>
    </row>
    <row r="378" spans="10:12">
      <c r="J378" s="30">
        <v>0</v>
      </c>
      <c r="L378" s="25">
        <v>0</v>
      </c>
    </row>
    <row r="379" spans="10:12">
      <c r="J379" s="30">
        <v>0</v>
      </c>
      <c r="L379" s="25">
        <v>0</v>
      </c>
    </row>
    <row r="380" spans="10:12">
      <c r="J380" s="30">
        <v>0</v>
      </c>
      <c r="L380" s="25">
        <v>0</v>
      </c>
    </row>
    <row r="381" spans="10:12">
      <c r="J381" s="30">
        <v>0</v>
      </c>
      <c r="L381" s="25">
        <v>0</v>
      </c>
    </row>
    <row r="382" spans="10:12">
      <c r="J382" s="30">
        <v>0</v>
      </c>
      <c r="L382" s="25">
        <v>0</v>
      </c>
    </row>
    <row r="383" spans="10:12">
      <c r="J383" s="30">
        <v>0</v>
      </c>
      <c r="L383" s="25">
        <v>0</v>
      </c>
    </row>
    <row r="384" spans="10:12">
      <c r="J384" s="30">
        <v>0</v>
      </c>
      <c r="L384" s="25">
        <v>0</v>
      </c>
    </row>
    <row r="385" spans="10:12">
      <c r="J385" s="30">
        <v>0</v>
      </c>
      <c r="L385" s="25">
        <v>0</v>
      </c>
    </row>
    <row r="386" spans="10:12">
      <c r="J386" s="30">
        <v>0</v>
      </c>
      <c r="L386" s="25">
        <v>0</v>
      </c>
    </row>
    <row r="387" spans="10:12">
      <c r="J387" s="30">
        <v>0</v>
      </c>
      <c r="L387" s="25">
        <v>0</v>
      </c>
    </row>
    <row r="388" spans="10:12">
      <c r="J388" s="30">
        <v>0</v>
      </c>
      <c r="L388" s="25">
        <v>0</v>
      </c>
    </row>
    <row r="389" spans="10:12">
      <c r="J389" s="30">
        <v>0</v>
      </c>
      <c r="L389" s="25">
        <v>0</v>
      </c>
    </row>
    <row r="390" spans="10:12">
      <c r="J390" s="30">
        <v>0</v>
      </c>
      <c r="L390" s="25">
        <v>0</v>
      </c>
    </row>
    <row r="391" spans="10:12">
      <c r="J391" s="30">
        <v>0</v>
      </c>
      <c r="L391" s="25">
        <v>0</v>
      </c>
    </row>
    <row r="392" spans="10:12">
      <c r="J392" s="30">
        <v>0</v>
      </c>
      <c r="L392" s="25">
        <v>0</v>
      </c>
    </row>
    <row r="393" spans="10:12">
      <c r="J393" s="30">
        <v>0</v>
      </c>
      <c r="L393" s="25">
        <v>0</v>
      </c>
    </row>
    <row r="394" spans="10:12">
      <c r="J394" s="30">
        <v>0</v>
      </c>
      <c r="L394" s="25">
        <v>0</v>
      </c>
    </row>
    <row r="395" spans="10:12">
      <c r="J395" s="30">
        <v>0</v>
      </c>
      <c r="L395" s="25">
        <v>0</v>
      </c>
    </row>
    <row r="396" spans="10:12">
      <c r="J396" s="30">
        <v>0</v>
      </c>
      <c r="L396" s="25">
        <v>0</v>
      </c>
    </row>
    <row r="397" spans="10:12">
      <c r="J397" s="30">
        <v>0</v>
      </c>
      <c r="L397" s="25">
        <v>0</v>
      </c>
    </row>
    <row r="398" spans="10:12">
      <c r="J398" s="30">
        <v>0</v>
      </c>
      <c r="L398" s="25">
        <v>0</v>
      </c>
    </row>
    <row r="399" spans="10:12">
      <c r="J399" s="30">
        <v>0</v>
      </c>
      <c r="L399" s="25">
        <v>0</v>
      </c>
    </row>
    <row r="400" spans="10:12">
      <c r="J400" s="30">
        <v>0</v>
      </c>
      <c r="L400" s="25">
        <v>0</v>
      </c>
    </row>
    <row r="401" spans="10:12">
      <c r="J401" s="30">
        <v>0</v>
      </c>
      <c r="L401" s="25">
        <v>0</v>
      </c>
    </row>
    <row r="402" spans="10:12">
      <c r="J402" s="30">
        <v>0</v>
      </c>
      <c r="L402" s="25">
        <v>0</v>
      </c>
    </row>
    <row r="403" spans="10:12">
      <c r="J403" s="30">
        <v>0</v>
      </c>
      <c r="L403" s="25">
        <v>0</v>
      </c>
    </row>
    <row r="404" spans="10:12">
      <c r="J404" s="30">
        <v>0</v>
      </c>
      <c r="L404" s="25">
        <v>0</v>
      </c>
    </row>
    <row r="405" spans="10:12">
      <c r="J405" s="30">
        <v>0</v>
      </c>
      <c r="L405" s="25">
        <v>0</v>
      </c>
    </row>
    <row r="406" spans="10:12">
      <c r="J406" s="30">
        <v>0</v>
      </c>
      <c r="L406" s="25">
        <v>0</v>
      </c>
    </row>
    <row r="407" spans="10:12">
      <c r="J407" s="30">
        <v>0</v>
      </c>
      <c r="L407" s="25">
        <v>0</v>
      </c>
    </row>
    <row r="408" spans="10:12">
      <c r="J408" s="30">
        <v>0</v>
      </c>
      <c r="L408" s="25">
        <v>0</v>
      </c>
    </row>
    <row r="409" spans="10:12">
      <c r="J409" s="30">
        <v>0</v>
      </c>
      <c r="L409" s="25">
        <v>0</v>
      </c>
    </row>
    <row r="410" spans="10:12">
      <c r="J410" s="30">
        <v>0</v>
      </c>
      <c r="L410" s="25">
        <v>0</v>
      </c>
    </row>
    <row r="411" spans="10:12">
      <c r="J411" s="30">
        <v>0</v>
      </c>
      <c r="L411" s="25">
        <v>0</v>
      </c>
    </row>
    <row r="412" spans="10:12">
      <c r="J412" s="30">
        <v>0</v>
      </c>
      <c r="L412" s="25">
        <v>0</v>
      </c>
    </row>
    <row r="413" spans="10:12">
      <c r="J413" s="30">
        <v>0</v>
      </c>
      <c r="L413" s="25">
        <v>0</v>
      </c>
    </row>
    <row r="414" spans="10:12">
      <c r="J414" s="30">
        <v>0</v>
      </c>
      <c r="L414" s="25">
        <v>0</v>
      </c>
    </row>
    <row r="415" spans="10:12">
      <c r="J415" s="30">
        <v>0</v>
      </c>
      <c r="L415" s="25">
        <v>0</v>
      </c>
    </row>
    <row r="416" spans="10:12">
      <c r="J416" s="30">
        <v>0</v>
      </c>
      <c r="L416" s="25">
        <v>0</v>
      </c>
    </row>
    <row r="417" spans="10:12">
      <c r="J417" s="30">
        <v>0</v>
      </c>
      <c r="L417" s="25">
        <v>0</v>
      </c>
    </row>
    <row r="418" spans="10:12">
      <c r="J418" s="30">
        <v>0</v>
      </c>
      <c r="L418" s="25">
        <v>0</v>
      </c>
    </row>
    <row r="419" spans="10:12">
      <c r="J419" s="30">
        <v>0</v>
      </c>
      <c r="L419" s="25">
        <v>0</v>
      </c>
    </row>
    <row r="420" spans="10:12">
      <c r="J420" s="30">
        <v>0</v>
      </c>
      <c r="L420" s="25">
        <v>0</v>
      </c>
    </row>
    <row r="421" spans="10:12">
      <c r="J421" s="30">
        <v>0</v>
      </c>
      <c r="L421" s="25">
        <v>0</v>
      </c>
    </row>
    <row r="422" spans="10:12">
      <c r="J422" s="30">
        <v>0</v>
      </c>
      <c r="L422" s="25">
        <v>0</v>
      </c>
    </row>
    <row r="423" spans="10:12">
      <c r="J423" s="30">
        <v>0</v>
      </c>
      <c r="L423" s="25">
        <v>0</v>
      </c>
    </row>
    <row r="424" spans="10:12">
      <c r="J424" s="30">
        <v>0</v>
      </c>
      <c r="L424" s="25">
        <v>0</v>
      </c>
    </row>
    <row r="425" spans="10:12">
      <c r="J425" s="30">
        <v>0</v>
      </c>
      <c r="L425" s="25">
        <v>0</v>
      </c>
    </row>
    <row r="426" spans="10:12">
      <c r="J426" s="30">
        <v>0</v>
      </c>
      <c r="L426" s="25">
        <v>0</v>
      </c>
    </row>
    <row r="427" spans="10:12">
      <c r="J427" s="30">
        <v>0</v>
      </c>
      <c r="L427" s="25">
        <v>0</v>
      </c>
    </row>
    <row r="428" spans="10:12">
      <c r="J428" s="30">
        <v>0</v>
      </c>
      <c r="L428" s="25">
        <v>0</v>
      </c>
    </row>
    <row r="429" spans="10:12">
      <c r="J429" s="30">
        <v>0</v>
      </c>
      <c r="L429" s="25">
        <v>0</v>
      </c>
    </row>
    <row r="430" spans="10:12">
      <c r="J430" s="30">
        <v>0</v>
      </c>
      <c r="L430" s="25">
        <v>0</v>
      </c>
    </row>
    <row r="431" spans="10:12">
      <c r="J431" s="30">
        <v>0</v>
      </c>
      <c r="L431" s="25">
        <v>0</v>
      </c>
    </row>
    <row r="432" spans="10:12">
      <c r="J432" s="30">
        <v>0</v>
      </c>
      <c r="L432" s="25">
        <v>0</v>
      </c>
    </row>
    <row r="433" spans="10:12">
      <c r="J433" s="30">
        <v>0</v>
      </c>
      <c r="L433" s="25">
        <v>0</v>
      </c>
    </row>
    <row r="434" spans="10:12">
      <c r="J434" s="30">
        <v>0</v>
      </c>
      <c r="L434" s="25">
        <v>0</v>
      </c>
    </row>
    <row r="435" spans="10:12">
      <c r="J435" s="30">
        <v>0</v>
      </c>
      <c r="L435" s="25">
        <v>0</v>
      </c>
    </row>
    <row r="436" spans="10:12">
      <c r="J436" s="30">
        <v>0</v>
      </c>
      <c r="L436" s="25">
        <v>0</v>
      </c>
    </row>
    <row r="437" spans="10:12">
      <c r="J437" s="30">
        <v>0</v>
      </c>
      <c r="L437" s="25">
        <v>0</v>
      </c>
    </row>
    <row r="438" spans="10:12">
      <c r="J438" s="30">
        <v>0</v>
      </c>
      <c r="L438" s="25">
        <v>0</v>
      </c>
    </row>
    <row r="439" spans="10:12">
      <c r="J439" s="30">
        <v>0</v>
      </c>
      <c r="L439" s="25">
        <v>0</v>
      </c>
    </row>
    <row r="440" spans="10:12">
      <c r="J440" s="30">
        <v>0</v>
      </c>
      <c r="L440" s="25">
        <v>0</v>
      </c>
    </row>
    <row r="441" spans="10:12">
      <c r="J441" s="30">
        <v>0</v>
      </c>
      <c r="L441" s="25">
        <v>0</v>
      </c>
    </row>
    <row r="442" spans="10:12">
      <c r="J442" s="30">
        <v>0</v>
      </c>
      <c r="L442" s="25">
        <v>0</v>
      </c>
    </row>
    <row r="443" spans="10:12">
      <c r="J443" s="30">
        <v>0</v>
      </c>
      <c r="L443" s="25">
        <v>0</v>
      </c>
    </row>
    <row r="444" spans="10:12">
      <c r="J444" s="30">
        <v>0</v>
      </c>
      <c r="L444" s="25">
        <v>0</v>
      </c>
    </row>
    <row r="445" spans="10:12">
      <c r="J445" s="30">
        <v>0</v>
      </c>
      <c r="L445" s="25">
        <v>0</v>
      </c>
    </row>
    <row r="446" spans="10:12">
      <c r="J446" s="30">
        <v>0</v>
      </c>
      <c r="L446" s="25">
        <v>0</v>
      </c>
    </row>
    <row r="447" spans="10:12">
      <c r="J447" s="30">
        <v>0</v>
      </c>
      <c r="L447" s="25">
        <v>0</v>
      </c>
    </row>
    <row r="448" spans="10:12">
      <c r="J448" s="30">
        <v>0</v>
      </c>
      <c r="L448" s="25">
        <v>0</v>
      </c>
    </row>
    <row r="449" spans="10:12">
      <c r="J449" s="30">
        <v>0</v>
      </c>
      <c r="L449" s="25">
        <v>0</v>
      </c>
    </row>
    <row r="450" spans="10:12">
      <c r="J450" s="30">
        <v>0</v>
      </c>
      <c r="L450" s="25">
        <v>0</v>
      </c>
    </row>
    <row r="451" spans="10:12">
      <c r="J451" s="30">
        <v>0</v>
      </c>
      <c r="L451" s="25">
        <v>0</v>
      </c>
    </row>
    <row r="452" spans="10:12">
      <c r="J452" s="30">
        <v>0</v>
      </c>
      <c r="L452" s="25">
        <v>0</v>
      </c>
    </row>
    <row r="453" spans="10:12">
      <c r="J453" s="30">
        <v>0</v>
      </c>
      <c r="L453" s="25">
        <v>0</v>
      </c>
    </row>
    <row r="454" spans="10:12">
      <c r="J454" s="30">
        <v>0</v>
      </c>
      <c r="L454" s="25">
        <v>0</v>
      </c>
    </row>
    <row r="455" spans="10:12">
      <c r="J455" s="30">
        <v>0</v>
      </c>
      <c r="L455" s="25">
        <v>0</v>
      </c>
    </row>
    <row r="456" spans="10:12">
      <c r="J456" s="30">
        <v>0</v>
      </c>
      <c r="L456" s="25">
        <v>0</v>
      </c>
    </row>
    <row r="457" spans="10:12">
      <c r="J457" s="30">
        <v>0</v>
      </c>
      <c r="L457" s="25">
        <v>0</v>
      </c>
    </row>
    <row r="458" spans="10:12">
      <c r="J458" s="30">
        <v>0</v>
      </c>
      <c r="L458" s="25">
        <v>0</v>
      </c>
    </row>
    <row r="459" spans="10:12">
      <c r="J459" s="30">
        <v>0</v>
      </c>
      <c r="L459" s="25">
        <v>0</v>
      </c>
    </row>
    <row r="460" spans="10:12">
      <c r="J460" s="30">
        <v>0</v>
      </c>
      <c r="L460" s="25">
        <v>0</v>
      </c>
    </row>
    <row r="461" spans="10:12">
      <c r="J461" s="30">
        <v>0</v>
      </c>
      <c r="L461" s="25">
        <v>0</v>
      </c>
    </row>
    <row r="462" spans="10:12">
      <c r="J462" s="30">
        <v>0</v>
      </c>
      <c r="L462" s="25">
        <v>0</v>
      </c>
    </row>
    <row r="463" spans="10:12">
      <c r="J463" s="30">
        <v>0</v>
      </c>
      <c r="L463" s="25">
        <v>0</v>
      </c>
    </row>
    <row r="464" spans="10:12">
      <c r="J464" s="30">
        <v>0</v>
      </c>
      <c r="L464" s="25">
        <v>0</v>
      </c>
    </row>
    <row r="465" spans="10:12">
      <c r="J465" s="30">
        <v>0</v>
      </c>
      <c r="L465" s="25">
        <v>0</v>
      </c>
    </row>
    <row r="466" spans="10:12">
      <c r="J466" s="30">
        <v>0</v>
      </c>
      <c r="L466" s="25">
        <v>0</v>
      </c>
    </row>
    <row r="467" spans="10:12">
      <c r="J467" s="30">
        <v>0</v>
      </c>
      <c r="L467" s="25">
        <v>0</v>
      </c>
    </row>
    <row r="468" spans="10:12">
      <c r="J468" s="30">
        <v>0</v>
      </c>
      <c r="L468" s="25">
        <v>0</v>
      </c>
    </row>
    <row r="469" spans="10:12">
      <c r="J469" s="30">
        <v>0</v>
      </c>
      <c r="L469" s="25">
        <v>0</v>
      </c>
    </row>
    <row r="470" spans="10:12">
      <c r="J470" s="30">
        <v>0</v>
      </c>
      <c r="L470" s="25">
        <v>0</v>
      </c>
    </row>
    <row r="471" spans="10:12">
      <c r="J471" s="30">
        <v>0</v>
      </c>
      <c r="L471" s="25">
        <v>0</v>
      </c>
    </row>
    <row r="472" spans="10:12">
      <c r="J472" s="30">
        <v>0</v>
      </c>
      <c r="L472" s="25">
        <v>0</v>
      </c>
    </row>
    <row r="473" spans="10:12">
      <c r="J473" s="30">
        <v>0</v>
      </c>
      <c r="L473" s="25">
        <v>0</v>
      </c>
    </row>
    <row r="474" spans="10:12">
      <c r="J474" s="30">
        <v>0</v>
      </c>
      <c r="L474" s="25">
        <v>0</v>
      </c>
    </row>
    <row r="475" spans="10:12">
      <c r="J475" s="30">
        <v>0</v>
      </c>
      <c r="L475" s="25">
        <v>0</v>
      </c>
    </row>
    <row r="476" spans="10:12">
      <c r="J476" s="30">
        <v>0</v>
      </c>
      <c r="L476" s="25">
        <v>0</v>
      </c>
    </row>
    <row r="477" spans="10:12">
      <c r="J477" s="30">
        <v>0</v>
      </c>
      <c r="L477" s="25">
        <v>0</v>
      </c>
    </row>
    <row r="478" spans="10:12">
      <c r="J478" s="30">
        <v>0</v>
      </c>
      <c r="L478" s="25">
        <v>0</v>
      </c>
    </row>
    <row r="479" spans="10:12">
      <c r="J479" s="30">
        <v>0</v>
      </c>
      <c r="L479" s="25">
        <v>0</v>
      </c>
    </row>
    <row r="480" spans="10:12">
      <c r="J480" s="30">
        <v>0</v>
      </c>
      <c r="L480" s="25">
        <v>0</v>
      </c>
    </row>
    <row r="481" spans="10:12">
      <c r="J481" s="30">
        <v>0</v>
      </c>
      <c r="L481" s="25">
        <v>0</v>
      </c>
    </row>
    <row r="482" spans="10:12">
      <c r="J482" s="30">
        <v>0</v>
      </c>
      <c r="L482" s="25">
        <v>0</v>
      </c>
    </row>
    <row r="483" spans="10:12">
      <c r="J483" s="30">
        <v>0</v>
      </c>
      <c r="L483" s="25">
        <v>0</v>
      </c>
    </row>
    <row r="484" spans="10:12">
      <c r="J484" s="30">
        <v>0</v>
      </c>
      <c r="L484" s="25">
        <v>0</v>
      </c>
    </row>
    <row r="485" spans="10:12">
      <c r="J485" s="30">
        <v>0</v>
      </c>
      <c r="L485" s="25">
        <v>0</v>
      </c>
    </row>
    <row r="486" spans="10:12">
      <c r="J486" s="30">
        <v>0</v>
      </c>
      <c r="L486" s="25">
        <v>0</v>
      </c>
    </row>
    <row r="487" spans="10:12">
      <c r="J487" s="30">
        <v>0</v>
      </c>
      <c r="L487" s="25">
        <v>0</v>
      </c>
    </row>
    <row r="488" spans="10:12">
      <c r="J488" s="30">
        <v>0</v>
      </c>
      <c r="L488" s="25">
        <v>0</v>
      </c>
    </row>
    <row r="489" spans="10:12">
      <c r="J489" s="30">
        <v>0</v>
      </c>
      <c r="L489" s="25">
        <v>0</v>
      </c>
    </row>
    <row r="490" spans="10:12">
      <c r="J490" s="30">
        <v>0</v>
      </c>
      <c r="L490" s="25">
        <v>0</v>
      </c>
    </row>
    <row r="491" spans="10:12">
      <c r="J491" s="30">
        <v>0</v>
      </c>
      <c r="L491" s="25">
        <v>0</v>
      </c>
    </row>
    <row r="492" spans="10:12">
      <c r="J492" s="30">
        <v>0</v>
      </c>
      <c r="L492" s="25">
        <v>0</v>
      </c>
    </row>
    <row r="493" spans="10:12">
      <c r="J493" s="30">
        <v>0</v>
      </c>
      <c r="L493" s="25">
        <v>0</v>
      </c>
    </row>
    <row r="494" spans="10:12">
      <c r="J494" s="30">
        <v>0</v>
      </c>
      <c r="L494" s="25">
        <v>0</v>
      </c>
    </row>
    <row r="495" spans="10:12">
      <c r="J495" s="30">
        <v>0</v>
      </c>
      <c r="L495" s="25">
        <v>0</v>
      </c>
    </row>
    <row r="496" spans="10:12">
      <c r="J496" s="30">
        <v>0</v>
      </c>
      <c r="L496" s="25">
        <v>0</v>
      </c>
    </row>
    <row r="497" spans="10:12">
      <c r="J497" s="30">
        <v>0</v>
      </c>
      <c r="L497" s="25">
        <v>0</v>
      </c>
    </row>
    <row r="498" spans="10:12">
      <c r="J498" s="30">
        <v>0</v>
      </c>
      <c r="L498" s="25">
        <v>0</v>
      </c>
    </row>
    <row r="499" spans="10:12">
      <c r="J499" s="30">
        <v>0</v>
      </c>
      <c r="L499" s="25">
        <v>0</v>
      </c>
    </row>
    <row r="500" spans="10:12">
      <c r="J500" s="30">
        <v>0</v>
      </c>
      <c r="L500" s="25">
        <v>0</v>
      </c>
    </row>
    <row r="501" spans="10:12">
      <c r="J501" s="30">
        <v>0</v>
      </c>
      <c r="L501" s="25">
        <v>0</v>
      </c>
    </row>
    <row r="502" spans="10:12">
      <c r="J502" s="30">
        <v>0</v>
      </c>
      <c r="L502" s="25">
        <v>0</v>
      </c>
    </row>
    <row r="503" spans="10:12">
      <c r="J503" s="30">
        <v>0</v>
      </c>
      <c r="L503" s="25">
        <v>0</v>
      </c>
    </row>
    <row r="504" spans="10:12">
      <c r="J504" s="30">
        <v>0</v>
      </c>
      <c r="L504" s="25">
        <v>0</v>
      </c>
    </row>
    <row r="505" spans="10:12">
      <c r="J505" s="30">
        <v>0</v>
      </c>
      <c r="L505" s="25">
        <v>0</v>
      </c>
    </row>
    <row r="506" spans="10:12">
      <c r="J506" s="30">
        <v>0</v>
      </c>
      <c r="L506" s="25">
        <v>0</v>
      </c>
    </row>
    <row r="507" spans="10:12">
      <c r="J507" s="30">
        <v>0</v>
      </c>
      <c r="L507" s="25">
        <v>0</v>
      </c>
    </row>
    <row r="508" spans="10:12">
      <c r="J508" s="30">
        <v>0</v>
      </c>
      <c r="L508" s="25">
        <v>0</v>
      </c>
    </row>
    <row r="509" spans="10:12">
      <c r="J509" s="30">
        <v>0</v>
      </c>
      <c r="L509" s="25">
        <v>0</v>
      </c>
    </row>
    <row r="510" spans="10:12">
      <c r="J510" s="30">
        <v>0</v>
      </c>
      <c r="L510" s="25">
        <v>0</v>
      </c>
    </row>
    <row r="511" spans="10:12">
      <c r="J511" s="30">
        <v>0</v>
      </c>
      <c r="L511" s="25">
        <v>0</v>
      </c>
    </row>
    <row r="512" spans="10:12">
      <c r="J512" s="30">
        <v>0</v>
      </c>
      <c r="L512" s="25">
        <v>0</v>
      </c>
    </row>
    <row r="513" spans="10:12">
      <c r="J513" s="30">
        <v>0</v>
      </c>
      <c r="L513" s="25">
        <v>0</v>
      </c>
    </row>
    <row r="514" spans="10:12">
      <c r="J514" s="30">
        <v>0</v>
      </c>
      <c r="L514" s="25">
        <v>0</v>
      </c>
    </row>
    <row r="515" spans="10:12">
      <c r="J515" s="30">
        <v>0</v>
      </c>
      <c r="L515" s="25">
        <v>0</v>
      </c>
    </row>
    <row r="516" spans="10:12">
      <c r="J516" s="30">
        <v>0</v>
      </c>
      <c r="L516" s="25">
        <v>0</v>
      </c>
    </row>
    <row r="517" spans="10:12">
      <c r="J517" s="30">
        <v>0</v>
      </c>
      <c r="L517" s="25">
        <v>0</v>
      </c>
    </row>
    <row r="518" spans="10:12">
      <c r="J518" s="30">
        <v>0</v>
      </c>
      <c r="L518" s="25">
        <v>0</v>
      </c>
    </row>
    <row r="519" spans="10:12">
      <c r="J519" s="30">
        <v>0</v>
      </c>
      <c r="L519" s="25">
        <v>0</v>
      </c>
    </row>
    <row r="520" spans="10:12">
      <c r="J520" s="30">
        <v>0</v>
      </c>
      <c r="L520" s="25">
        <v>0</v>
      </c>
    </row>
    <row r="521" spans="10:12">
      <c r="J521" s="30">
        <v>0</v>
      </c>
      <c r="L521" s="25">
        <v>0</v>
      </c>
    </row>
    <row r="522" spans="10:12">
      <c r="J522" s="30">
        <v>0</v>
      </c>
      <c r="L522" s="25">
        <v>0</v>
      </c>
    </row>
    <row r="523" spans="10:12">
      <c r="J523" s="30">
        <v>0</v>
      </c>
      <c r="L523" s="25">
        <v>0</v>
      </c>
    </row>
    <row r="524" spans="10:12">
      <c r="J524" s="30">
        <v>0</v>
      </c>
      <c r="L524" s="25">
        <v>0</v>
      </c>
    </row>
    <row r="525" spans="10:12">
      <c r="J525" s="30">
        <v>0</v>
      </c>
      <c r="L525" s="25">
        <v>0</v>
      </c>
    </row>
    <row r="526" spans="10:12">
      <c r="J526" s="30">
        <v>0</v>
      </c>
      <c r="L526" s="25">
        <v>0</v>
      </c>
    </row>
    <row r="527" spans="10:12">
      <c r="J527" s="30">
        <v>0</v>
      </c>
      <c r="L527" s="25">
        <v>0</v>
      </c>
    </row>
    <row r="528" spans="10:12">
      <c r="J528" s="30">
        <v>0</v>
      </c>
      <c r="L528" s="25">
        <v>0</v>
      </c>
    </row>
    <row r="529" spans="10:12">
      <c r="J529" s="30">
        <v>0</v>
      </c>
      <c r="L529" s="25">
        <v>0</v>
      </c>
    </row>
    <row r="530" spans="10:12">
      <c r="J530" s="30">
        <v>0</v>
      </c>
      <c r="L530" s="25">
        <v>0</v>
      </c>
    </row>
    <row r="531" spans="10:12">
      <c r="J531" s="30">
        <v>0</v>
      </c>
      <c r="L531" s="25">
        <v>0</v>
      </c>
    </row>
    <row r="532" spans="10:12">
      <c r="J532" s="30">
        <v>0</v>
      </c>
      <c r="L532" s="25">
        <v>0</v>
      </c>
    </row>
    <row r="533" spans="10:12">
      <c r="J533" s="30">
        <v>0</v>
      </c>
      <c r="L533" s="25">
        <v>0</v>
      </c>
    </row>
    <row r="534" spans="10:12">
      <c r="J534" s="30">
        <v>0</v>
      </c>
      <c r="L534" s="25">
        <v>0</v>
      </c>
    </row>
    <row r="535" spans="10:12">
      <c r="J535" s="30">
        <v>0</v>
      </c>
      <c r="L535" s="25">
        <v>0</v>
      </c>
    </row>
    <row r="536" spans="10:12">
      <c r="J536" s="30">
        <v>0</v>
      </c>
      <c r="L536" s="25">
        <v>0</v>
      </c>
    </row>
    <row r="537" spans="10:12">
      <c r="J537" s="30">
        <v>0</v>
      </c>
      <c r="L537" s="25">
        <v>0</v>
      </c>
    </row>
    <row r="538" spans="10:12">
      <c r="J538" s="30">
        <v>0</v>
      </c>
      <c r="L538" s="25">
        <v>0</v>
      </c>
    </row>
    <row r="539" spans="10:12">
      <c r="J539" s="30">
        <v>0</v>
      </c>
      <c r="L539" s="25">
        <v>0</v>
      </c>
    </row>
    <row r="540" spans="10:12">
      <c r="J540" s="30">
        <v>0</v>
      </c>
      <c r="L540" s="25">
        <v>0</v>
      </c>
    </row>
    <row r="541" spans="10:12">
      <c r="J541" s="30">
        <v>0</v>
      </c>
      <c r="L541" s="25">
        <v>0</v>
      </c>
    </row>
    <row r="542" spans="10:12">
      <c r="J542" s="30">
        <v>0</v>
      </c>
      <c r="L542" s="25">
        <v>0</v>
      </c>
    </row>
    <row r="543" spans="10:12">
      <c r="J543" s="30">
        <v>0</v>
      </c>
      <c r="L543" s="25">
        <v>0</v>
      </c>
    </row>
    <row r="544" spans="10:12">
      <c r="J544" s="30">
        <v>0</v>
      </c>
      <c r="L544" s="25">
        <v>0</v>
      </c>
    </row>
    <row r="545" spans="10:12">
      <c r="J545" s="30">
        <v>0</v>
      </c>
      <c r="L545" s="25">
        <v>0</v>
      </c>
    </row>
    <row r="546" spans="10:12">
      <c r="J546" s="30">
        <v>0</v>
      </c>
      <c r="L546" s="25">
        <v>0</v>
      </c>
    </row>
    <row r="547" spans="10:12">
      <c r="J547" s="30">
        <v>0</v>
      </c>
      <c r="L547" s="25">
        <v>0</v>
      </c>
    </row>
    <row r="548" spans="10:12">
      <c r="J548" s="30">
        <v>0</v>
      </c>
      <c r="L548" s="25">
        <v>0</v>
      </c>
    </row>
    <row r="549" spans="10:12">
      <c r="J549" s="30">
        <v>0</v>
      </c>
      <c r="L549" s="25">
        <v>0</v>
      </c>
    </row>
    <row r="550" spans="10:12">
      <c r="J550" s="30">
        <v>0</v>
      </c>
      <c r="L550" s="25">
        <v>0</v>
      </c>
    </row>
    <row r="551" spans="10:12">
      <c r="J551" s="30">
        <v>0</v>
      </c>
      <c r="L551" s="25">
        <v>0</v>
      </c>
    </row>
    <row r="552" spans="10:12">
      <c r="J552" s="30">
        <v>0</v>
      </c>
      <c r="L552" s="25">
        <v>0</v>
      </c>
    </row>
    <row r="553" spans="10:12">
      <c r="J553" s="30">
        <v>0</v>
      </c>
      <c r="L553" s="25">
        <v>0</v>
      </c>
    </row>
    <row r="554" spans="10:12">
      <c r="J554" s="30">
        <v>0</v>
      </c>
      <c r="L554" s="25">
        <v>0</v>
      </c>
    </row>
    <row r="555" spans="10:12">
      <c r="J555" s="30">
        <v>0</v>
      </c>
      <c r="L555" s="25">
        <v>0</v>
      </c>
    </row>
    <row r="556" spans="10:12">
      <c r="J556" s="30">
        <v>0</v>
      </c>
      <c r="L556" s="25">
        <v>0</v>
      </c>
    </row>
    <row r="557" spans="10:12">
      <c r="J557" s="30">
        <v>0</v>
      </c>
      <c r="L557" s="25">
        <v>0</v>
      </c>
    </row>
    <row r="558" spans="10:12">
      <c r="J558" s="30">
        <v>0</v>
      </c>
      <c r="L558" s="25">
        <v>0</v>
      </c>
    </row>
    <row r="559" spans="10:12">
      <c r="J559" s="30">
        <v>0</v>
      </c>
      <c r="L559" s="25">
        <v>0</v>
      </c>
    </row>
    <row r="560" spans="10:12">
      <c r="J560" s="30">
        <v>0</v>
      </c>
      <c r="L560" s="25">
        <v>0</v>
      </c>
    </row>
    <row r="561" spans="10:12">
      <c r="J561" s="30">
        <v>0</v>
      </c>
      <c r="L561" s="25">
        <v>0</v>
      </c>
    </row>
    <row r="562" spans="10:12">
      <c r="J562" s="30">
        <v>0</v>
      </c>
      <c r="L562" s="25">
        <v>0</v>
      </c>
    </row>
    <row r="563" spans="10:12">
      <c r="J563" s="30">
        <v>0</v>
      </c>
      <c r="L563" s="25">
        <v>0</v>
      </c>
    </row>
    <row r="564" spans="10:12">
      <c r="J564" s="30">
        <v>0</v>
      </c>
      <c r="L564" s="25">
        <v>0</v>
      </c>
    </row>
    <row r="565" spans="10:12">
      <c r="J565" s="30">
        <v>0</v>
      </c>
      <c r="L565" s="25">
        <v>0</v>
      </c>
    </row>
    <row r="566" spans="10:12">
      <c r="J566" s="30">
        <v>0</v>
      </c>
      <c r="L566" s="25">
        <v>0</v>
      </c>
    </row>
    <row r="567" spans="10:12">
      <c r="J567" s="30">
        <v>0</v>
      </c>
      <c r="L567" s="25">
        <v>0</v>
      </c>
    </row>
    <row r="568" spans="10:12">
      <c r="J568" s="30">
        <v>0</v>
      </c>
      <c r="L568" s="25">
        <v>0</v>
      </c>
    </row>
    <row r="569" spans="10:12">
      <c r="J569" s="30">
        <v>0</v>
      </c>
      <c r="L569" s="25">
        <v>0</v>
      </c>
    </row>
    <row r="570" spans="10:12">
      <c r="J570" s="30">
        <v>0</v>
      </c>
      <c r="L570" s="25">
        <v>0</v>
      </c>
    </row>
    <row r="571" spans="10:12">
      <c r="J571" s="30">
        <v>0</v>
      </c>
      <c r="L571" s="25">
        <v>0</v>
      </c>
    </row>
    <row r="572" spans="10:12">
      <c r="J572" s="30">
        <v>0</v>
      </c>
      <c r="L572" s="25">
        <v>0</v>
      </c>
    </row>
    <row r="573" spans="10:12">
      <c r="J573" s="30">
        <v>0</v>
      </c>
      <c r="L573" s="25">
        <v>0</v>
      </c>
    </row>
    <row r="574" spans="10:12">
      <c r="J574" s="30">
        <v>0</v>
      </c>
      <c r="L574" s="25">
        <v>0</v>
      </c>
    </row>
    <row r="575" spans="10:12">
      <c r="J575" s="30">
        <v>0</v>
      </c>
      <c r="L575" s="25">
        <v>0</v>
      </c>
    </row>
    <row r="576" spans="10:12">
      <c r="J576" s="30">
        <v>0</v>
      </c>
      <c r="L576" s="25">
        <v>0</v>
      </c>
    </row>
    <row r="577" spans="10:12">
      <c r="J577" s="30">
        <v>0</v>
      </c>
      <c r="L577" s="25">
        <v>0</v>
      </c>
    </row>
    <row r="578" spans="10:12">
      <c r="J578" s="30">
        <v>0</v>
      </c>
      <c r="L578" s="25">
        <v>0</v>
      </c>
    </row>
    <row r="579" spans="10:12">
      <c r="J579" s="30">
        <v>0</v>
      </c>
      <c r="L579" s="25">
        <v>0</v>
      </c>
    </row>
    <row r="580" spans="10:12">
      <c r="J580" s="30">
        <v>0</v>
      </c>
      <c r="L580" s="25">
        <v>0</v>
      </c>
    </row>
    <row r="581" spans="10:12">
      <c r="J581" s="30">
        <v>0</v>
      </c>
      <c r="L581" s="25">
        <v>0</v>
      </c>
    </row>
    <row r="582" spans="10:12">
      <c r="J582" s="30">
        <v>0</v>
      </c>
      <c r="L582" s="25">
        <v>0</v>
      </c>
    </row>
    <row r="583" spans="10:12">
      <c r="J583" s="30">
        <v>0</v>
      </c>
      <c r="L583" s="25">
        <v>0</v>
      </c>
    </row>
    <row r="584" spans="10:12">
      <c r="J584" s="30">
        <v>0</v>
      </c>
      <c r="L584" s="25">
        <v>0</v>
      </c>
    </row>
    <row r="585" spans="10:12">
      <c r="J585" s="30">
        <v>0</v>
      </c>
      <c r="L585" s="25">
        <v>0</v>
      </c>
    </row>
    <row r="586" spans="10:12">
      <c r="J586" s="30">
        <v>0</v>
      </c>
      <c r="L586" s="25">
        <v>0</v>
      </c>
    </row>
    <row r="587" spans="10:12">
      <c r="J587" s="30">
        <v>0</v>
      </c>
      <c r="L587" s="25">
        <v>0</v>
      </c>
    </row>
    <row r="588" spans="10:12">
      <c r="J588" s="30">
        <v>0</v>
      </c>
      <c r="L588" s="25">
        <v>0</v>
      </c>
    </row>
    <row r="589" spans="10:12">
      <c r="J589" s="30">
        <v>0</v>
      </c>
      <c r="L589" s="25">
        <v>0</v>
      </c>
    </row>
    <row r="590" spans="10:12">
      <c r="J590" s="30">
        <v>0</v>
      </c>
      <c r="L590" s="25">
        <v>0</v>
      </c>
    </row>
    <row r="591" spans="10:12">
      <c r="J591" s="30">
        <v>0</v>
      </c>
      <c r="L591" s="25">
        <v>0</v>
      </c>
    </row>
    <row r="592" spans="10:12">
      <c r="J592" s="30">
        <v>0</v>
      </c>
      <c r="L592" s="25">
        <v>0</v>
      </c>
    </row>
    <row r="593" spans="10:12">
      <c r="J593" s="30">
        <v>0</v>
      </c>
      <c r="L593" s="25">
        <v>0</v>
      </c>
    </row>
    <row r="594" spans="10:12">
      <c r="J594" s="30">
        <v>0</v>
      </c>
      <c r="L594" s="25">
        <v>0</v>
      </c>
    </row>
    <row r="595" spans="10:12">
      <c r="J595" s="30">
        <v>0</v>
      </c>
      <c r="L595" s="25">
        <v>0</v>
      </c>
    </row>
    <row r="596" spans="10:12">
      <c r="J596" s="30">
        <v>0</v>
      </c>
      <c r="L596" s="25">
        <v>0</v>
      </c>
    </row>
    <row r="597" spans="10:12">
      <c r="J597" s="30">
        <v>0</v>
      </c>
      <c r="L597" s="25">
        <v>0</v>
      </c>
    </row>
    <row r="598" spans="10:12">
      <c r="J598" s="30">
        <v>0</v>
      </c>
      <c r="L598" s="25">
        <v>0</v>
      </c>
    </row>
    <row r="599" spans="10:12">
      <c r="J599" s="30">
        <v>0</v>
      </c>
      <c r="L599" s="25">
        <v>0</v>
      </c>
    </row>
    <row r="600" spans="10:12">
      <c r="J600" s="30">
        <v>0</v>
      </c>
      <c r="L600" s="25">
        <v>0</v>
      </c>
    </row>
    <row r="601" spans="10:12">
      <c r="J601" s="30">
        <v>0</v>
      </c>
      <c r="L601" s="25">
        <v>0</v>
      </c>
    </row>
    <row r="602" spans="10:12">
      <c r="J602" s="30">
        <v>0</v>
      </c>
      <c r="L602" s="25">
        <v>0</v>
      </c>
    </row>
    <row r="603" spans="10:12">
      <c r="J603" s="30">
        <v>0</v>
      </c>
      <c r="L603" s="25">
        <v>0</v>
      </c>
    </row>
    <row r="604" spans="10:12">
      <c r="J604" s="30">
        <v>0</v>
      </c>
      <c r="L604" s="25">
        <v>0</v>
      </c>
    </row>
    <row r="605" spans="10:12">
      <c r="J605" s="30">
        <v>0</v>
      </c>
      <c r="L605" s="25">
        <v>0</v>
      </c>
    </row>
    <row r="606" spans="10:12">
      <c r="J606" s="30">
        <v>0</v>
      </c>
      <c r="L606" s="25">
        <v>0</v>
      </c>
    </row>
    <row r="607" spans="10:12">
      <c r="J607" s="30">
        <v>0</v>
      </c>
      <c r="L607" s="25">
        <v>0</v>
      </c>
    </row>
    <row r="608" spans="10:12">
      <c r="J608" s="30">
        <v>0</v>
      </c>
      <c r="L608" s="25">
        <v>0</v>
      </c>
    </row>
    <row r="609" spans="10:12">
      <c r="J609" s="30">
        <v>0</v>
      </c>
      <c r="L609" s="25">
        <v>0</v>
      </c>
    </row>
    <row r="610" spans="10:12">
      <c r="J610" s="30">
        <v>0</v>
      </c>
      <c r="L610" s="25">
        <v>0</v>
      </c>
    </row>
    <row r="611" spans="10:12">
      <c r="J611" s="30">
        <v>0</v>
      </c>
      <c r="L611" s="25">
        <v>0</v>
      </c>
    </row>
    <row r="612" spans="10:12">
      <c r="J612" s="30">
        <v>0</v>
      </c>
      <c r="L612" s="25">
        <v>0</v>
      </c>
    </row>
    <row r="613" spans="10:12">
      <c r="J613" s="30">
        <v>0</v>
      </c>
      <c r="L613" s="25">
        <v>0</v>
      </c>
    </row>
    <row r="614" spans="10:12">
      <c r="J614" s="30">
        <v>0</v>
      </c>
      <c r="L614" s="25">
        <v>0</v>
      </c>
    </row>
    <row r="615" spans="10:12">
      <c r="J615" s="30">
        <v>0</v>
      </c>
      <c r="L615" s="25">
        <v>0</v>
      </c>
    </row>
    <row r="616" spans="10:12">
      <c r="J616" s="30">
        <v>0</v>
      </c>
      <c r="L616" s="25">
        <v>0</v>
      </c>
    </row>
    <row r="617" spans="10:12">
      <c r="J617" s="30">
        <v>0</v>
      </c>
      <c r="L617" s="25">
        <v>0</v>
      </c>
    </row>
    <row r="618" spans="10:12">
      <c r="J618" s="30">
        <v>0</v>
      </c>
      <c r="L618" s="25">
        <v>0</v>
      </c>
    </row>
    <row r="619" spans="10:12">
      <c r="J619" s="30">
        <v>0</v>
      </c>
      <c r="L619" s="25">
        <v>0</v>
      </c>
    </row>
    <row r="620" spans="10:12">
      <c r="J620" s="30">
        <v>0</v>
      </c>
      <c r="L620" s="25">
        <v>0</v>
      </c>
    </row>
    <row r="621" spans="10:12">
      <c r="J621" s="30">
        <v>0</v>
      </c>
      <c r="L621" s="25">
        <v>0</v>
      </c>
    </row>
    <row r="622" spans="10:12">
      <c r="J622" s="30">
        <v>0</v>
      </c>
      <c r="L622" s="25">
        <v>0</v>
      </c>
    </row>
    <row r="623" spans="10:12">
      <c r="J623" s="30">
        <v>0</v>
      </c>
      <c r="L623" s="25">
        <v>0</v>
      </c>
    </row>
    <row r="624" spans="10:12">
      <c r="J624" s="30">
        <v>0</v>
      </c>
      <c r="L624" s="25">
        <v>0</v>
      </c>
    </row>
    <row r="625" spans="10:12">
      <c r="J625" s="30">
        <v>0</v>
      </c>
      <c r="L625" s="25">
        <v>0</v>
      </c>
    </row>
    <row r="626" spans="10:12">
      <c r="J626" s="30">
        <v>0</v>
      </c>
      <c r="L626" s="25">
        <v>0</v>
      </c>
    </row>
    <row r="627" spans="10:12">
      <c r="J627" s="30">
        <v>0</v>
      </c>
      <c r="L627" s="25">
        <v>0</v>
      </c>
    </row>
    <row r="628" spans="10:12">
      <c r="J628" s="30">
        <v>0</v>
      </c>
      <c r="L628" s="25">
        <v>0</v>
      </c>
    </row>
    <row r="629" spans="10:12">
      <c r="J629" s="30">
        <v>0</v>
      </c>
      <c r="L629" s="25">
        <v>0</v>
      </c>
    </row>
    <row r="630" spans="10:12">
      <c r="J630" s="30">
        <v>0</v>
      </c>
      <c r="L630" s="25">
        <v>0</v>
      </c>
    </row>
    <row r="631" spans="10:12">
      <c r="J631" s="30">
        <v>0</v>
      </c>
      <c r="L631" s="25">
        <v>0</v>
      </c>
    </row>
    <row r="632" spans="10:12">
      <c r="J632" s="30">
        <v>0</v>
      </c>
      <c r="L632" s="25">
        <v>0</v>
      </c>
    </row>
    <row r="633" spans="10:12">
      <c r="J633" s="30">
        <v>0</v>
      </c>
      <c r="L633" s="25">
        <v>0</v>
      </c>
    </row>
    <row r="634" spans="10:12">
      <c r="J634" s="30">
        <v>0</v>
      </c>
      <c r="L634" s="25">
        <v>0</v>
      </c>
    </row>
    <row r="635" spans="10:12">
      <c r="J635" s="30">
        <v>0</v>
      </c>
      <c r="L635" s="25">
        <v>0</v>
      </c>
    </row>
    <row r="636" spans="10:12">
      <c r="J636" s="30">
        <v>0</v>
      </c>
      <c r="L636" s="25">
        <v>0</v>
      </c>
    </row>
    <row r="637" spans="10:12">
      <c r="J637" s="30">
        <v>0</v>
      </c>
      <c r="L637" s="25">
        <v>0</v>
      </c>
    </row>
    <row r="638" spans="10:12">
      <c r="J638" s="30">
        <v>0</v>
      </c>
      <c r="L638" s="25">
        <v>0</v>
      </c>
    </row>
    <row r="639" spans="10:12">
      <c r="J639" s="30">
        <v>0</v>
      </c>
      <c r="L639" s="25">
        <v>0</v>
      </c>
    </row>
    <row r="640" spans="10:12">
      <c r="J640" s="30">
        <v>0</v>
      </c>
      <c r="L640" s="25">
        <v>0</v>
      </c>
    </row>
    <row r="641" spans="10:12">
      <c r="J641" s="30">
        <v>0</v>
      </c>
      <c r="L641" s="25">
        <v>0</v>
      </c>
    </row>
    <row r="642" spans="10:12">
      <c r="J642" s="30">
        <v>0</v>
      </c>
      <c r="L642" s="25">
        <v>0</v>
      </c>
    </row>
    <row r="643" spans="10:12">
      <c r="J643" s="30">
        <v>0</v>
      </c>
      <c r="L643" s="25">
        <v>0</v>
      </c>
    </row>
    <row r="644" spans="10:12">
      <c r="J644" s="30">
        <v>0</v>
      </c>
      <c r="L644" s="25">
        <v>0</v>
      </c>
    </row>
    <row r="645" spans="10:12">
      <c r="J645" s="30">
        <v>0</v>
      </c>
      <c r="L645" s="25">
        <v>0</v>
      </c>
    </row>
    <row r="646" spans="10:12">
      <c r="J646" s="30">
        <v>0</v>
      </c>
      <c r="L646" s="25">
        <v>0</v>
      </c>
    </row>
    <row r="647" spans="10:12">
      <c r="J647" s="30">
        <v>0</v>
      </c>
      <c r="L647" s="25">
        <v>0</v>
      </c>
    </row>
    <row r="648" spans="10:12">
      <c r="J648" s="30">
        <v>0</v>
      </c>
      <c r="L648" s="25">
        <v>0</v>
      </c>
    </row>
    <row r="649" spans="10:12">
      <c r="J649" s="30">
        <v>0</v>
      </c>
      <c r="L649" s="25">
        <v>0</v>
      </c>
    </row>
    <row r="650" spans="10:12">
      <c r="J650" s="30">
        <v>0</v>
      </c>
      <c r="L650" s="25">
        <v>0</v>
      </c>
    </row>
    <row r="651" spans="10:12">
      <c r="J651" s="30">
        <v>0</v>
      </c>
      <c r="L651" s="25">
        <v>0</v>
      </c>
    </row>
    <row r="652" spans="10:12">
      <c r="J652" s="30">
        <v>0</v>
      </c>
      <c r="L652" s="25">
        <v>0</v>
      </c>
    </row>
    <row r="653" spans="10:12">
      <c r="J653" s="30">
        <v>0</v>
      </c>
      <c r="L653" s="25">
        <v>0</v>
      </c>
    </row>
    <row r="654" spans="10:12">
      <c r="J654" s="30">
        <v>0</v>
      </c>
      <c r="L654" s="25">
        <v>0</v>
      </c>
    </row>
    <row r="655" spans="10:12">
      <c r="J655" s="30">
        <v>0</v>
      </c>
      <c r="L655" s="25">
        <v>0</v>
      </c>
    </row>
    <row r="656" spans="10:12">
      <c r="J656" s="30">
        <v>0</v>
      </c>
      <c r="L656" s="25">
        <v>0</v>
      </c>
    </row>
    <row r="657" spans="10:12">
      <c r="J657" s="30">
        <v>0</v>
      </c>
      <c r="L657" s="25">
        <v>0</v>
      </c>
    </row>
    <row r="658" spans="10:12">
      <c r="J658" s="30">
        <v>0</v>
      </c>
      <c r="L658" s="25">
        <v>0</v>
      </c>
    </row>
    <row r="659" spans="10:12">
      <c r="J659" s="30">
        <v>0</v>
      </c>
      <c r="L659" s="25">
        <v>0</v>
      </c>
    </row>
    <row r="660" spans="10:12">
      <c r="J660" s="30">
        <v>0</v>
      </c>
      <c r="L660" s="25">
        <v>0</v>
      </c>
    </row>
    <row r="661" spans="10:12">
      <c r="J661" s="30">
        <v>0</v>
      </c>
      <c r="L661" s="25">
        <v>0</v>
      </c>
    </row>
    <row r="662" spans="10:12">
      <c r="J662" s="30">
        <v>0</v>
      </c>
      <c r="L662" s="25">
        <v>0</v>
      </c>
    </row>
    <row r="663" spans="10:12">
      <c r="J663" s="30">
        <v>0</v>
      </c>
      <c r="L663" s="25">
        <v>0</v>
      </c>
    </row>
    <row r="664" spans="10:12">
      <c r="J664" s="30">
        <v>0</v>
      </c>
      <c r="L664" s="25">
        <v>0</v>
      </c>
    </row>
    <row r="665" spans="10:12">
      <c r="J665" s="30">
        <v>0</v>
      </c>
      <c r="L665" s="25">
        <v>0</v>
      </c>
    </row>
    <row r="666" spans="10:12">
      <c r="J666" s="30">
        <v>0</v>
      </c>
      <c r="L666" s="25">
        <v>0</v>
      </c>
    </row>
    <row r="667" spans="10:12">
      <c r="J667" s="30">
        <v>0</v>
      </c>
      <c r="L667" s="25">
        <v>0</v>
      </c>
    </row>
    <row r="668" spans="10:12">
      <c r="J668" s="30">
        <v>0</v>
      </c>
      <c r="L668" s="25">
        <v>0</v>
      </c>
    </row>
    <row r="669" spans="10:12">
      <c r="J669" s="30">
        <v>0</v>
      </c>
      <c r="L669" s="25">
        <v>0</v>
      </c>
    </row>
    <row r="670" spans="10:12">
      <c r="J670" s="30">
        <v>0</v>
      </c>
      <c r="L670" s="25">
        <v>0</v>
      </c>
    </row>
    <row r="671" spans="10:12">
      <c r="J671" s="30">
        <v>0</v>
      </c>
      <c r="L671" s="25">
        <v>0</v>
      </c>
    </row>
    <row r="672" spans="10:12">
      <c r="J672" s="30">
        <v>0</v>
      </c>
      <c r="L672" s="25">
        <v>0</v>
      </c>
    </row>
    <row r="673" spans="10:12">
      <c r="J673" s="30">
        <v>0</v>
      </c>
      <c r="L673" s="25">
        <v>0</v>
      </c>
    </row>
    <row r="674" spans="10:12">
      <c r="J674" s="30">
        <v>0</v>
      </c>
      <c r="L674" s="25">
        <v>0</v>
      </c>
    </row>
    <row r="675" spans="10:12">
      <c r="J675" s="30">
        <v>0</v>
      </c>
      <c r="L675" s="25">
        <v>0</v>
      </c>
    </row>
    <row r="676" spans="10:12">
      <c r="J676" s="30">
        <v>0</v>
      </c>
      <c r="L676" s="25">
        <v>0</v>
      </c>
    </row>
    <row r="677" spans="10:12">
      <c r="J677" s="30">
        <v>0</v>
      </c>
      <c r="L677" s="25">
        <v>0</v>
      </c>
    </row>
    <row r="678" spans="10:12">
      <c r="J678" s="30">
        <v>0</v>
      </c>
      <c r="L678" s="25">
        <v>0</v>
      </c>
    </row>
    <row r="679" spans="10:12">
      <c r="J679" s="30">
        <v>0</v>
      </c>
      <c r="L679" s="25">
        <v>0</v>
      </c>
    </row>
    <row r="680" spans="10:12">
      <c r="J680" s="30">
        <v>0</v>
      </c>
      <c r="L680" s="25">
        <v>0</v>
      </c>
    </row>
    <row r="681" spans="10:12">
      <c r="J681" s="30">
        <v>0</v>
      </c>
      <c r="L681" s="25">
        <v>0</v>
      </c>
    </row>
    <row r="682" spans="10:12">
      <c r="J682" s="30">
        <v>0</v>
      </c>
      <c r="L682" s="25">
        <v>0</v>
      </c>
    </row>
    <row r="683" spans="10:12">
      <c r="J683" s="30">
        <v>0</v>
      </c>
      <c r="L683" s="25">
        <v>0</v>
      </c>
    </row>
    <row r="684" spans="10:12">
      <c r="J684" s="30">
        <v>0</v>
      </c>
      <c r="L684" s="25">
        <v>0</v>
      </c>
    </row>
    <row r="685" spans="10:12">
      <c r="J685" s="30">
        <v>0</v>
      </c>
      <c r="L685" s="25">
        <v>0</v>
      </c>
    </row>
    <row r="686" spans="10:12">
      <c r="J686" s="30">
        <v>0</v>
      </c>
      <c r="L686" s="25">
        <v>0</v>
      </c>
    </row>
    <row r="687" spans="10:12">
      <c r="J687" s="30">
        <v>0</v>
      </c>
      <c r="L687" s="25">
        <v>0</v>
      </c>
    </row>
    <row r="688" spans="10:12">
      <c r="J688" s="30">
        <v>0</v>
      </c>
      <c r="L688" s="25">
        <v>0</v>
      </c>
    </row>
    <row r="689" spans="10:12">
      <c r="J689" s="30">
        <v>0</v>
      </c>
      <c r="L689" s="25">
        <v>0</v>
      </c>
    </row>
    <row r="690" spans="10:12">
      <c r="J690" s="30">
        <v>0</v>
      </c>
      <c r="L690" s="25">
        <v>0</v>
      </c>
    </row>
    <row r="691" spans="10:12">
      <c r="J691" s="30">
        <v>0</v>
      </c>
      <c r="L691" s="25">
        <v>0</v>
      </c>
    </row>
    <row r="692" spans="10:12">
      <c r="J692" s="30">
        <v>0</v>
      </c>
      <c r="L692" s="25">
        <v>0</v>
      </c>
    </row>
    <row r="693" spans="10:12">
      <c r="J693" s="30">
        <v>0</v>
      </c>
      <c r="L693" s="25">
        <v>0</v>
      </c>
    </row>
    <row r="694" spans="10:12">
      <c r="J694" s="30">
        <v>0</v>
      </c>
      <c r="L694" s="25">
        <v>0</v>
      </c>
    </row>
    <row r="695" spans="10:12">
      <c r="J695" s="30">
        <v>0</v>
      </c>
      <c r="L695" s="25">
        <v>0</v>
      </c>
    </row>
    <row r="696" spans="10:12">
      <c r="J696" s="30">
        <v>0</v>
      </c>
      <c r="L696" s="25">
        <v>0</v>
      </c>
    </row>
    <row r="697" spans="10:12">
      <c r="J697" s="30">
        <v>0</v>
      </c>
      <c r="L697" s="25">
        <v>0</v>
      </c>
    </row>
    <row r="698" spans="10:12">
      <c r="J698" s="30">
        <v>0</v>
      </c>
      <c r="L698" s="25">
        <v>0</v>
      </c>
    </row>
    <row r="699" spans="10:12">
      <c r="J699" s="30">
        <v>0</v>
      </c>
      <c r="L699" s="25">
        <v>0</v>
      </c>
    </row>
    <row r="700" spans="10:12">
      <c r="J700" s="30">
        <v>0</v>
      </c>
      <c r="L700" s="25">
        <v>0</v>
      </c>
    </row>
    <row r="701" spans="10:12">
      <c r="J701" s="30">
        <v>0</v>
      </c>
      <c r="L701" s="25">
        <v>0</v>
      </c>
    </row>
    <row r="702" spans="10:12">
      <c r="J702" s="30">
        <v>0</v>
      </c>
      <c r="L702" s="25">
        <v>0</v>
      </c>
    </row>
    <row r="703" spans="10:12">
      <c r="J703" s="30">
        <v>0</v>
      </c>
      <c r="L703" s="25">
        <v>0</v>
      </c>
    </row>
    <row r="704" spans="10:12">
      <c r="J704" s="30">
        <v>0</v>
      </c>
      <c r="L704" s="25">
        <v>0</v>
      </c>
    </row>
    <row r="705" spans="10:12">
      <c r="J705" s="30">
        <v>0</v>
      </c>
      <c r="L705" s="25">
        <v>0</v>
      </c>
    </row>
    <row r="706" spans="10:12">
      <c r="J706" s="30">
        <v>0</v>
      </c>
      <c r="L706" s="25">
        <v>0</v>
      </c>
    </row>
    <row r="707" spans="10:12">
      <c r="J707" s="30">
        <v>0</v>
      </c>
      <c r="L707" s="25">
        <v>0</v>
      </c>
    </row>
    <row r="708" spans="10:12">
      <c r="J708" s="30">
        <v>0</v>
      </c>
      <c r="L708" s="25">
        <v>0</v>
      </c>
    </row>
    <row r="709" spans="10:12">
      <c r="J709" s="30">
        <v>0</v>
      </c>
      <c r="L709" s="25">
        <v>0</v>
      </c>
    </row>
    <row r="710" spans="10:12">
      <c r="J710" s="30">
        <v>0</v>
      </c>
      <c r="L710" s="25">
        <v>0</v>
      </c>
    </row>
    <row r="711" spans="10:12">
      <c r="J711" s="30">
        <v>0</v>
      </c>
      <c r="L711" s="25">
        <v>0</v>
      </c>
    </row>
    <row r="712" spans="10:12">
      <c r="J712" s="30">
        <v>0</v>
      </c>
      <c r="L712" s="25">
        <v>0</v>
      </c>
    </row>
    <row r="713" spans="10:12">
      <c r="J713" s="30">
        <v>0</v>
      </c>
      <c r="L713" s="25">
        <v>0</v>
      </c>
    </row>
    <row r="714" spans="10:12">
      <c r="J714" s="30">
        <v>0</v>
      </c>
      <c r="L714" s="25">
        <v>0</v>
      </c>
    </row>
    <row r="715" spans="10:12">
      <c r="J715" s="30">
        <v>0</v>
      </c>
      <c r="L715" s="25">
        <v>0</v>
      </c>
    </row>
    <row r="716" spans="10:12">
      <c r="J716" s="30">
        <v>0</v>
      </c>
      <c r="L716" s="25">
        <v>0</v>
      </c>
    </row>
    <row r="717" spans="10:12">
      <c r="J717" s="30">
        <v>0</v>
      </c>
      <c r="L717" s="25">
        <v>0</v>
      </c>
    </row>
    <row r="718" spans="10:12">
      <c r="J718" s="30">
        <v>0</v>
      </c>
      <c r="L718" s="25">
        <v>0</v>
      </c>
    </row>
    <row r="719" spans="10:12">
      <c r="J719" s="30">
        <v>0</v>
      </c>
      <c r="L719" s="25">
        <v>0</v>
      </c>
    </row>
    <row r="720" spans="10:12">
      <c r="J720" s="30">
        <v>0</v>
      </c>
      <c r="L720" s="25">
        <v>0</v>
      </c>
    </row>
  </sheetData>
  <sheetProtection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rgb="FFFDEFA6"/>
    <pageSetUpPr fitToPage="1"/>
  </sheetPr>
  <dimension ref="A1:AF75"/>
  <sheetViews>
    <sheetView showGridLines="0" zoomScaleNormal="100" workbookViewId="0">
      <pane xSplit="1" ySplit="2" topLeftCell="B3" activePane="bottomRight" state="frozen"/>
      <selection pane="topRight" sqref="A1:C1"/>
      <selection pane="bottomLeft" sqref="A1:C1"/>
      <selection pane="bottomRight" sqref="A1:C1"/>
    </sheetView>
  </sheetViews>
  <sheetFormatPr defaultColWidth="9.140625" defaultRowHeight="15"/>
  <cols>
    <col min="1" max="2" width="22.85546875" style="50" customWidth="1"/>
    <col min="3" max="3" width="21.85546875" style="57" bestFit="1" customWidth="1"/>
    <col min="4" max="4" width="22.28515625" style="59" bestFit="1" customWidth="1"/>
    <col min="5" max="5" width="22.28515625" style="58" customWidth="1"/>
    <col min="6" max="7" width="23.7109375" style="58" hidden="1" customWidth="1"/>
    <col min="8" max="8" width="23.7109375" style="58" customWidth="1"/>
    <col min="9" max="9" width="23" style="59" hidden="1" customWidth="1"/>
    <col min="10" max="10" width="23.42578125" style="58" hidden="1" customWidth="1"/>
    <col min="11" max="11" width="19.5703125" style="60" bestFit="1" customWidth="1"/>
    <col min="12" max="12" width="23.7109375" style="47" bestFit="1" customWidth="1"/>
    <col min="13" max="13" width="32.140625" style="58" customWidth="1"/>
    <col min="14" max="14" width="23.7109375" style="47" bestFit="1" customWidth="1"/>
    <col min="15" max="15" width="21" style="56" bestFit="1" customWidth="1"/>
    <col min="16" max="16" width="16" style="58" bestFit="1" customWidth="1"/>
    <col min="17" max="17" width="19.140625" style="58" customWidth="1"/>
    <col min="18" max="18" width="22.85546875" style="58" bestFit="1" customWidth="1"/>
    <col min="19" max="19" width="3.7109375" style="58" bestFit="1" customWidth="1"/>
    <col min="20" max="26" width="4.28515625" style="58" customWidth="1"/>
    <col min="27" max="27" width="14.7109375" style="58" customWidth="1"/>
    <col min="28" max="28" width="20.42578125" style="58" customWidth="1"/>
    <col min="29" max="30" width="9.140625" style="58" customWidth="1"/>
    <col min="31" max="31" width="11.7109375" style="58" bestFit="1" customWidth="1"/>
    <col min="32" max="32" width="9.140625" style="50" customWidth="1"/>
    <col min="33" max="16384" width="9.140625" style="50"/>
  </cols>
  <sheetData>
    <row r="1" spans="1:32" s="43" customFormat="1" ht="52.5" customHeight="1">
      <c r="A1" s="159" t="str">
        <f>IF('General Info'!C4="","MONTH 1",'General Info'!C4)</f>
        <v>Month_1</v>
      </c>
      <c r="B1" s="160"/>
      <c r="C1" s="160"/>
      <c r="D1" s="38"/>
      <c r="E1" s="38"/>
      <c r="F1" s="38"/>
      <c r="G1" s="38"/>
      <c r="H1" s="39"/>
      <c r="I1" s="39"/>
      <c r="J1" s="39"/>
      <c r="K1" s="39"/>
      <c r="L1" s="39"/>
      <c r="M1" s="38"/>
      <c r="N1" s="39"/>
      <c r="O1" s="40"/>
      <c r="P1" s="38"/>
      <c r="Q1" s="38"/>
      <c r="R1" s="38"/>
      <c r="S1" s="156" t="s">
        <v>129</v>
      </c>
      <c r="T1" s="157"/>
      <c r="U1" s="157"/>
      <c r="V1" s="157"/>
      <c r="W1" s="157"/>
      <c r="X1" s="157"/>
      <c r="Y1" s="157"/>
      <c r="Z1" s="158"/>
      <c r="AA1" s="80"/>
      <c r="AB1" s="41"/>
      <c r="AC1" s="42"/>
      <c r="AD1" s="42"/>
      <c r="AE1" s="42"/>
      <c r="AF1" s="42"/>
    </row>
    <row r="2" spans="1:32" s="47" customFormat="1" ht="195">
      <c r="A2" s="44" t="s">
        <v>130</v>
      </c>
      <c r="B2" s="44" t="s">
        <v>131</v>
      </c>
      <c r="C2" s="44" t="s">
        <v>132</v>
      </c>
      <c r="D2" s="44" t="s">
        <v>133</v>
      </c>
      <c r="E2" s="44" t="s">
        <v>134</v>
      </c>
      <c r="F2" s="45" t="s">
        <v>135</v>
      </c>
      <c r="G2" s="45" t="s">
        <v>136</v>
      </c>
      <c r="H2" s="44" t="s">
        <v>137</v>
      </c>
      <c r="I2" s="45" t="s">
        <v>138</v>
      </c>
      <c r="J2" s="45" t="s">
        <v>139</v>
      </c>
      <c r="K2" s="44" t="s">
        <v>140</v>
      </c>
      <c r="L2" s="44" t="s">
        <v>141</v>
      </c>
      <c r="M2" s="44" t="s">
        <v>142</v>
      </c>
      <c r="N2" s="44" t="s">
        <v>143</v>
      </c>
      <c r="O2" s="44" t="s">
        <v>144</v>
      </c>
      <c r="P2" s="44" t="s">
        <v>145</v>
      </c>
      <c r="Q2" s="44" t="s">
        <v>146</v>
      </c>
      <c r="R2" s="44" t="s">
        <v>147</v>
      </c>
      <c r="S2" s="46" t="s">
        <v>47</v>
      </c>
      <c r="T2" s="46" t="s">
        <v>48</v>
      </c>
      <c r="U2" s="46" t="s">
        <v>49</v>
      </c>
      <c r="V2" s="46" t="s">
        <v>50</v>
      </c>
      <c r="W2" s="46" t="s">
        <v>51</v>
      </c>
      <c r="X2" s="46" t="s">
        <v>52</v>
      </c>
      <c r="Y2" s="46" t="s">
        <v>53</v>
      </c>
      <c r="Z2" s="46" t="s">
        <v>54</v>
      </c>
      <c r="AA2" s="44" t="s">
        <v>148</v>
      </c>
      <c r="AB2" s="44" t="s">
        <v>149</v>
      </c>
    </row>
    <row r="3" spans="1:32">
      <c r="A3" s="8"/>
      <c r="B3" s="8"/>
      <c r="C3" s="65"/>
      <c r="D3" s="7"/>
      <c r="E3" s="7"/>
      <c r="F3" s="48"/>
      <c r="G3" s="48"/>
      <c r="H3" s="28"/>
      <c r="I3" s="48"/>
      <c r="J3" s="49"/>
      <c r="K3" s="4"/>
      <c r="L3" s="4"/>
      <c r="M3" s="6"/>
      <c r="N3" s="6"/>
      <c r="O3" s="8"/>
      <c r="P3" s="4"/>
      <c r="Q3" s="4"/>
      <c r="R3" s="5"/>
      <c r="S3" s="4"/>
      <c r="T3" s="4"/>
      <c r="U3" s="4"/>
      <c r="V3" s="4"/>
      <c r="W3" s="4"/>
      <c r="X3" s="4"/>
      <c r="Y3" s="4"/>
      <c r="Z3" s="4"/>
      <c r="AA3" s="4"/>
      <c r="AB3" s="4"/>
      <c r="AC3" s="50"/>
    </row>
    <row r="4" spans="1:32">
      <c r="A4" s="8"/>
      <c r="B4" s="8"/>
      <c r="C4" s="65"/>
      <c r="D4" s="7"/>
      <c r="E4" s="7"/>
      <c r="F4" s="48"/>
      <c r="G4" s="48"/>
      <c r="H4" s="28"/>
      <c r="I4" s="48"/>
      <c r="J4" s="49"/>
      <c r="K4" s="4"/>
      <c r="L4" s="4"/>
      <c r="M4" s="6"/>
      <c r="N4" s="6"/>
      <c r="O4" s="8"/>
      <c r="P4" s="4"/>
      <c r="Q4" s="4"/>
      <c r="R4" s="5"/>
      <c r="S4" s="4"/>
      <c r="T4" s="4"/>
      <c r="U4" s="4"/>
      <c r="V4" s="4"/>
      <c r="W4" s="4"/>
      <c r="X4" s="4"/>
      <c r="Y4" s="4"/>
      <c r="Z4" s="4"/>
      <c r="AA4" s="4"/>
      <c r="AB4" s="4"/>
      <c r="AC4" s="50"/>
    </row>
    <row r="5" spans="1:32">
      <c r="A5" s="8"/>
      <c r="B5" s="8"/>
      <c r="C5" s="65"/>
      <c r="D5" s="7"/>
      <c r="E5" s="7"/>
      <c r="F5" s="48"/>
      <c r="G5" s="48"/>
      <c r="H5" s="28"/>
      <c r="I5" s="48"/>
      <c r="J5" s="49"/>
      <c r="K5" s="4"/>
      <c r="L5" s="4"/>
      <c r="M5" s="6"/>
      <c r="N5" s="6"/>
      <c r="O5" s="8"/>
      <c r="P5" s="4"/>
      <c r="Q5" s="4"/>
      <c r="R5" s="5"/>
      <c r="S5" s="4"/>
      <c r="T5" s="4"/>
      <c r="U5" s="4"/>
      <c r="V5" s="4"/>
      <c r="W5" s="4"/>
      <c r="X5" s="4"/>
      <c r="Y5" s="4"/>
      <c r="Z5" s="4"/>
      <c r="AA5" s="4"/>
      <c r="AB5" s="4"/>
      <c r="AC5" s="50"/>
    </row>
    <row r="6" spans="1:32">
      <c r="A6" s="8"/>
      <c r="B6" s="8"/>
      <c r="C6" s="65"/>
      <c r="D6" s="7"/>
      <c r="E6" s="7"/>
      <c r="F6" s="48"/>
      <c r="G6" s="48"/>
      <c r="H6" s="28"/>
      <c r="I6" s="48"/>
      <c r="J6" s="49"/>
      <c r="K6" s="4"/>
      <c r="L6" s="4"/>
      <c r="M6" s="6"/>
      <c r="N6" s="6"/>
      <c r="O6" s="8"/>
      <c r="P6" s="4"/>
      <c r="Q6" s="4"/>
      <c r="R6" s="5"/>
      <c r="S6" s="4"/>
      <c r="T6" s="4"/>
      <c r="U6" s="4"/>
      <c r="V6" s="4"/>
      <c r="W6" s="4"/>
      <c r="X6" s="4"/>
      <c r="Y6" s="4"/>
      <c r="Z6" s="4"/>
      <c r="AA6" s="4"/>
      <c r="AB6" s="4"/>
      <c r="AC6" s="50"/>
    </row>
    <row r="7" spans="1:32">
      <c r="A7" s="8"/>
      <c r="B7" s="8"/>
      <c r="C7" s="65"/>
      <c r="D7" s="7"/>
      <c r="E7" s="7"/>
      <c r="F7" s="48"/>
      <c r="G7" s="48"/>
      <c r="H7" s="28"/>
      <c r="I7" s="48"/>
      <c r="J7" s="49"/>
      <c r="K7" s="4"/>
      <c r="L7" s="4"/>
      <c r="M7" s="4"/>
      <c r="N7" s="4"/>
      <c r="O7" s="8"/>
      <c r="P7" s="4"/>
      <c r="Q7" s="4"/>
      <c r="R7" s="5"/>
      <c r="S7" s="4"/>
      <c r="T7" s="4"/>
      <c r="U7" s="4"/>
      <c r="V7" s="4"/>
      <c r="W7" s="4"/>
      <c r="X7" s="4"/>
      <c r="Y7" s="4"/>
      <c r="Z7" s="4"/>
      <c r="AA7" s="4"/>
      <c r="AB7" s="4"/>
      <c r="AC7" s="50"/>
    </row>
    <row r="8" spans="1:32">
      <c r="A8" s="8"/>
      <c r="B8" s="8"/>
      <c r="C8" s="65"/>
      <c r="D8" s="7"/>
      <c r="E8" s="7"/>
      <c r="F8" s="48"/>
      <c r="G8" s="48"/>
      <c r="H8" s="28"/>
      <c r="I8" s="48"/>
      <c r="J8" s="49"/>
      <c r="K8" s="4"/>
      <c r="L8" s="4"/>
      <c r="M8" s="6"/>
      <c r="N8" s="6"/>
      <c r="O8" s="8"/>
      <c r="P8" s="4"/>
      <c r="Q8" s="4"/>
      <c r="R8" s="5"/>
      <c r="S8" s="4"/>
      <c r="T8" s="4"/>
      <c r="U8" s="4"/>
      <c r="V8" s="4"/>
      <c r="W8" s="4"/>
      <c r="X8" s="4"/>
      <c r="Y8" s="4"/>
      <c r="Z8" s="4"/>
      <c r="AA8" s="4"/>
      <c r="AB8" s="4"/>
      <c r="AC8" s="50"/>
    </row>
    <row r="9" spans="1:32">
      <c r="A9" s="8"/>
      <c r="B9" s="8"/>
      <c r="C9" s="65"/>
      <c r="D9" s="7"/>
      <c r="E9" s="7"/>
      <c r="F9" s="48"/>
      <c r="G9" s="48"/>
      <c r="H9" s="28"/>
      <c r="I9" s="48"/>
      <c r="J9" s="49"/>
      <c r="K9" s="4"/>
      <c r="L9" s="4"/>
      <c r="M9" s="6"/>
      <c r="N9" s="6"/>
      <c r="O9" s="8"/>
      <c r="P9" s="4"/>
      <c r="Q9" s="4"/>
      <c r="R9" s="5"/>
      <c r="S9" s="4"/>
      <c r="T9" s="4"/>
      <c r="U9" s="4"/>
      <c r="V9" s="4"/>
      <c r="W9" s="4"/>
      <c r="X9" s="4"/>
      <c r="Y9" s="4"/>
      <c r="Z9" s="4"/>
      <c r="AA9" s="4"/>
      <c r="AB9" s="4"/>
      <c r="AC9" s="50"/>
    </row>
    <row r="10" spans="1:32">
      <c r="A10" s="8"/>
      <c r="B10" s="8"/>
      <c r="C10" s="65"/>
      <c r="D10" s="7"/>
      <c r="E10" s="7"/>
      <c r="F10" s="48"/>
      <c r="G10" s="48"/>
      <c r="H10" s="28"/>
      <c r="I10" s="48"/>
      <c r="J10" s="49"/>
      <c r="K10" s="4"/>
      <c r="L10" s="4"/>
      <c r="M10" s="6"/>
      <c r="N10" s="6"/>
      <c r="O10" s="8"/>
      <c r="P10" s="4"/>
      <c r="Q10" s="4"/>
      <c r="R10" s="5"/>
      <c r="S10" s="4"/>
      <c r="T10" s="4"/>
      <c r="U10" s="4"/>
      <c r="V10" s="4"/>
      <c r="W10" s="4"/>
      <c r="X10" s="4"/>
      <c r="Y10" s="4"/>
      <c r="Z10" s="4"/>
      <c r="AA10" s="4"/>
      <c r="AB10" s="4"/>
      <c r="AC10" s="50"/>
    </row>
    <row r="11" spans="1:32">
      <c r="A11" s="8"/>
      <c r="B11" s="8"/>
      <c r="C11" s="65"/>
      <c r="D11" s="7"/>
      <c r="E11" s="7"/>
      <c r="F11" s="48"/>
      <c r="G11" s="48"/>
      <c r="H11" s="28"/>
      <c r="I11" s="48"/>
      <c r="J11" s="49"/>
      <c r="K11" s="4"/>
      <c r="L11" s="4"/>
      <c r="M11" s="6"/>
      <c r="N11" s="6"/>
      <c r="O11" s="8"/>
      <c r="P11" s="4"/>
      <c r="Q11" s="4"/>
      <c r="R11" s="5"/>
      <c r="S11" s="4"/>
      <c r="T11" s="4"/>
      <c r="U11" s="4"/>
      <c r="V11" s="4"/>
      <c r="W11" s="4"/>
      <c r="X11" s="4"/>
      <c r="Y11" s="4"/>
      <c r="Z11" s="4"/>
      <c r="AA11" s="4"/>
      <c r="AB11" s="4"/>
      <c r="AC11" s="50"/>
    </row>
    <row r="12" spans="1:32">
      <c r="A12" s="8"/>
      <c r="B12" s="8"/>
      <c r="C12" s="65"/>
      <c r="D12" s="7"/>
      <c r="E12" s="7"/>
      <c r="F12" s="48"/>
      <c r="G12" s="48"/>
      <c r="H12" s="28"/>
      <c r="I12" s="48"/>
      <c r="J12" s="49"/>
      <c r="K12" s="4"/>
      <c r="L12" s="4"/>
      <c r="M12" s="6"/>
      <c r="N12" s="6"/>
      <c r="O12" s="8"/>
      <c r="P12" s="4"/>
      <c r="Q12" s="4"/>
      <c r="R12" s="5"/>
      <c r="S12" s="4"/>
      <c r="T12" s="4"/>
      <c r="U12" s="4"/>
      <c r="V12" s="4"/>
      <c r="W12" s="4"/>
      <c r="X12" s="4"/>
      <c r="Y12" s="4"/>
      <c r="Z12" s="4"/>
      <c r="AA12" s="4"/>
      <c r="AB12" s="4"/>
      <c r="AC12" s="50"/>
    </row>
    <row r="13" spans="1:32">
      <c r="A13" s="8"/>
      <c r="B13" s="8"/>
      <c r="C13" s="65"/>
      <c r="D13" s="7"/>
      <c r="E13" s="7"/>
      <c r="F13" s="48"/>
      <c r="G13" s="48"/>
      <c r="H13" s="28"/>
      <c r="I13" s="48"/>
      <c r="J13" s="49"/>
      <c r="K13" s="4"/>
      <c r="L13" s="4"/>
      <c r="M13" s="6"/>
      <c r="N13" s="6"/>
      <c r="O13" s="8"/>
      <c r="P13" s="4"/>
      <c r="Q13" s="4"/>
      <c r="R13" s="5"/>
      <c r="S13" s="4"/>
      <c r="T13" s="4"/>
      <c r="U13" s="4"/>
      <c r="V13" s="4"/>
      <c r="W13" s="4"/>
      <c r="X13" s="4"/>
      <c r="Y13" s="4"/>
      <c r="Z13" s="4"/>
      <c r="AA13" s="4"/>
      <c r="AB13" s="4"/>
      <c r="AC13" s="50"/>
      <c r="AD13" s="50"/>
      <c r="AE13" s="50"/>
    </row>
    <row r="14" spans="1:32">
      <c r="A14" s="8"/>
      <c r="B14" s="8"/>
      <c r="C14" s="65"/>
      <c r="D14" s="7"/>
      <c r="E14" s="7"/>
      <c r="F14" s="48"/>
      <c r="G14" s="48"/>
      <c r="H14" s="28"/>
      <c r="I14" s="48"/>
      <c r="J14" s="49"/>
      <c r="K14" s="4"/>
      <c r="L14" s="4"/>
      <c r="M14" s="6"/>
      <c r="N14" s="6"/>
      <c r="O14" s="8"/>
      <c r="P14" s="4"/>
      <c r="Q14" s="4"/>
      <c r="R14" s="5"/>
      <c r="S14" s="4"/>
      <c r="T14" s="4"/>
      <c r="U14" s="4"/>
      <c r="V14" s="4"/>
      <c r="W14" s="4"/>
      <c r="X14" s="4"/>
      <c r="Y14" s="4"/>
      <c r="Z14" s="4"/>
      <c r="AA14" s="4"/>
      <c r="AB14" s="4"/>
      <c r="AC14" s="50"/>
      <c r="AD14" s="50"/>
      <c r="AE14" s="50"/>
    </row>
    <row r="15" spans="1:32">
      <c r="A15" s="8"/>
      <c r="B15" s="8"/>
      <c r="C15" s="65"/>
      <c r="D15" s="7"/>
      <c r="E15" s="7"/>
      <c r="F15" s="48"/>
      <c r="G15" s="48"/>
      <c r="H15" s="28"/>
      <c r="I15" s="48"/>
      <c r="J15" s="49"/>
      <c r="K15" s="4"/>
      <c r="L15" s="4"/>
      <c r="M15" s="6"/>
      <c r="N15" s="6"/>
      <c r="O15" s="8"/>
      <c r="P15" s="4"/>
      <c r="Q15" s="4"/>
      <c r="R15" s="5"/>
      <c r="S15" s="4"/>
      <c r="T15" s="4"/>
      <c r="U15" s="4"/>
      <c r="V15" s="4"/>
      <c r="W15" s="4"/>
      <c r="X15" s="4"/>
      <c r="Y15" s="4"/>
      <c r="Z15" s="4"/>
      <c r="AA15" s="4"/>
      <c r="AB15" s="4"/>
      <c r="AC15" s="50"/>
      <c r="AD15" s="50"/>
      <c r="AE15" s="50"/>
    </row>
    <row r="16" spans="1:32">
      <c r="A16" s="8"/>
      <c r="B16" s="8"/>
      <c r="C16" s="65"/>
      <c r="D16" s="7"/>
      <c r="E16" s="7"/>
      <c r="F16" s="48"/>
      <c r="G16" s="48"/>
      <c r="H16" s="28"/>
      <c r="I16" s="48"/>
      <c r="J16" s="49"/>
      <c r="K16" s="4"/>
      <c r="L16" s="4"/>
      <c r="M16" s="6"/>
      <c r="N16" s="6"/>
      <c r="O16" s="8"/>
      <c r="P16" s="4"/>
      <c r="Q16" s="4"/>
      <c r="R16" s="5"/>
      <c r="S16" s="4"/>
      <c r="T16" s="4"/>
      <c r="U16" s="4"/>
      <c r="V16" s="4"/>
      <c r="W16" s="4"/>
      <c r="X16" s="4"/>
      <c r="Y16" s="4"/>
      <c r="Z16" s="4"/>
      <c r="AA16" s="4"/>
      <c r="AB16" s="4"/>
      <c r="AC16" s="50"/>
      <c r="AD16" s="50"/>
      <c r="AE16" s="50"/>
    </row>
    <row r="17" spans="1:31">
      <c r="A17" s="8"/>
      <c r="B17" s="8"/>
      <c r="C17" s="65"/>
      <c r="D17" s="7"/>
      <c r="E17" s="7"/>
      <c r="F17" s="48" t="str">
        <f t="shared" ref="F17:F62" si="0">IF(ISBLANK(E17)," ",IF((E17-D17&lt;31),"X"," "))</f>
        <v xml:space="preserve"> </v>
      </c>
      <c r="G17" s="48" t="str">
        <f t="shared" ref="G17:G62" si="1">IF(ISBLANK(E17)," ",WEEKDAY(E17,1))</f>
        <v xml:space="preserve"> </v>
      </c>
      <c r="H17" s="28"/>
      <c r="I17" s="48" t="str">
        <f>IF(H17="","",IF(Sheet1!$A$1=2,IF(AND(H17&gt;=Sheet1!$C$1,H17&lt;=Sheet1!$D$1),"1",IF(OR(H17&gt;=Sheet1!$C$2,H17&lt;=Sheet1!$D$2),"2","ERROR")),IF(AND(H17&gt;=Sheet1!$C$1,H17&lt;=Sheet1!$D$1),"1",IF(AND(H17&gt;=Sheet1!$C$2,H17&lt;=Sheet1!$D$2),"2",IF(OR(H17&gt;=Sheet1!$C$3,H17&lt;=Sheet1!$D$3),"3","ERROR")))))</f>
        <v/>
      </c>
      <c r="J17" s="49" t="str">
        <f>IF(H17="","",IF(AND(H17&gt;=Sheet1!$F$1,H17&lt;=Sheet1!$G$1),"1",IF(AND(H17&gt;=Sheet1!$F$2,H17&lt;=Sheet1!$G$2),"2",IF(AND(H17&gt;=Sheet1!$F$3,H17&lt;=Sheet1!$G$3),"3",IF(AND(H17&gt;=Sheet1!$F$4,H17&lt;=Sheet1!$G$4),"4",IF(AND(H17&gt;=Sheet1!$F$5,H17&lt;=Sheet1!$G$5),"5",IF(AND(H17&gt;=Sheet1!$F$7,H17&lt;=Sheet1!$G$7),"7",IF(AND(H17&gt;=Sheet1!$F$8,H17&lt;=Sheet1!$G$8),"8",IF(OR(H17&gt;=Sheet1!$F$6,H17&lt;=Sheet1!$G$6),"6","ERROR")))))))))</f>
        <v/>
      </c>
      <c r="K17" s="4"/>
      <c r="L17" s="4"/>
      <c r="M17" s="6"/>
      <c r="N17" s="6"/>
      <c r="O17" s="8"/>
      <c r="P17" s="4"/>
      <c r="Q17" s="4"/>
      <c r="R17" s="5"/>
      <c r="S17" s="4"/>
      <c r="T17" s="4"/>
      <c r="U17" s="4"/>
      <c r="V17" s="4"/>
      <c r="W17" s="4"/>
      <c r="X17" s="4"/>
      <c r="Y17" s="4"/>
      <c r="Z17" s="4"/>
      <c r="AA17" s="4"/>
      <c r="AB17" s="4"/>
      <c r="AC17" s="50"/>
      <c r="AD17" s="50"/>
      <c r="AE17" s="50"/>
    </row>
    <row r="18" spans="1:31">
      <c r="A18" s="8"/>
      <c r="B18" s="8"/>
      <c r="C18" s="65"/>
      <c r="D18" s="7"/>
      <c r="E18" s="7"/>
      <c r="F18" s="48" t="str">
        <f t="shared" si="0"/>
        <v xml:space="preserve"> </v>
      </c>
      <c r="G18" s="48" t="str">
        <f t="shared" si="1"/>
        <v xml:space="preserve"> </v>
      </c>
      <c r="H18" s="28"/>
      <c r="I18" s="48" t="str">
        <f>IF(H18="","",IF(Sheet1!$A$1=2,IF(AND(H18&gt;=Sheet1!$C$1,H18&lt;=Sheet1!$D$1),"1",IF(OR(H18&gt;=Sheet1!$C$2,H18&lt;=Sheet1!$D$2),"2","ERROR")),IF(AND(H18&gt;=Sheet1!$C$1,H18&lt;=Sheet1!$D$1),"1",IF(AND(H18&gt;=Sheet1!$C$2,H18&lt;=Sheet1!$D$2),"2",IF(OR(H18&gt;=Sheet1!$C$3,H18&lt;=Sheet1!$D$3),"3","ERROR")))))</f>
        <v/>
      </c>
      <c r="J18" s="49" t="str">
        <f>IF(H18="","",IF(AND(H18&gt;=Sheet1!$F$1,H18&lt;=Sheet1!$G$1),"1",IF(AND(H18&gt;=Sheet1!$F$2,H18&lt;=Sheet1!$G$2),"2",IF(AND(H18&gt;=Sheet1!$F$3,H18&lt;=Sheet1!$G$3),"3",IF(AND(H18&gt;=Sheet1!$F$4,H18&lt;=Sheet1!$G$4),"4",IF(AND(H18&gt;=Sheet1!$F$5,H18&lt;=Sheet1!$G$5),"5",IF(AND(H18&gt;=Sheet1!$F$7,H18&lt;=Sheet1!$G$7),"7",IF(AND(H18&gt;=Sheet1!$F$8,H18&lt;=Sheet1!$G$8),"8",IF(OR(H18&gt;=Sheet1!$F$6,H18&lt;=Sheet1!$G$6),"6","ERROR")))))))))</f>
        <v/>
      </c>
      <c r="K18" s="4"/>
      <c r="L18" s="4"/>
      <c r="M18" s="6"/>
      <c r="N18" s="6"/>
      <c r="O18" s="8"/>
      <c r="P18" s="4"/>
      <c r="Q18" s="4"/>
      <c r="R18" s="5"/>
      <c r="S18" s="4"/>
      <c r="T18" s="4"/>
      <c r="U18" s="4"/>
      <c r="V18" s="4"/>
      <c r="W18" s="4"/>
      <c r="X18" s="4"/>
      <c r="Y18" s="4"/>
      <c r="Z18" s="4"/>
      <c r="AA18" s="4"/>
      <c r="AB18" s="4"/>
      <c r="AC18" s="50"/>
      <c r="AD18" s="50"/>
      <c r="AE18" s="50"/>
    </row>
    <row r="19" spans="1:31">
      <c r="A19" s="8"/>
      <c r="B19" s="8"/>
      <c r="C19" s="65"/>
      <c r="D19" s="7"/>
      <c r="E19" s="7"/>
      <c r="F19" s="48" t="str">
        <f t="shared" si="0"/>
        <v xml:space="preserve"> </v>
      </c>
      <c r="G19" s="48" t="str">
        <f t="shared" si="1"/>
        <v xml:space="preserve"> </v>
      </c>
      <c r="H19" s="28"/>
      <c r="I19" s="48" t="str">
        <f>IF(H19="","",IF(Sheet1!$A$1=2,IF(AND(H19&gt;=Sheet1!$C$1,H19&lt;=Sheet1!$D$1),"1",IF(OR(H19&gt;=Sheet1!$C$2,H19&lt;=Sheet1!$D$2),"2","ERROR")),IF(AND(H19&gt;=Sheet1!$C$1,H19&lt;=Sheet1!$D$1),"1",IF(AND(H19&gt;=Sheet1!$C$2,H19&lt;=Sheet1!$D$2),"2",IF(OR(H19&gt;=Sheet1!$C$3,H19&lt;=Sheet1!$D$3),"3","ERROR")))))</f>
        <v/>
      </c>
      <c r="J19" s="49" t="str">
        <f>IF(H19="","",IF(AND(H19&gt;=Sheet1!$F$1,H19&lt;=Sheet1!$G$1),"1",IF(AND(H19&gt;=Sheet1!$F$2,H19&lt;=Sheet1!$G$2),"2",IF(AND(H19&gt;=Sheet1!$F$3,H19&lt;=Sheet1!$G$3),"3",IF(AND(H19&gt;=Sheet1!$F$4,H19&lt;=Sheet1!$G$4),"4",IF(AND(H19&gt;=Sheet1!$F$5,H19&lt;=Sheet1!$G$5),"5",IF(AND(H19&gt;=Sheet1!$F$7,H19&lt;=Sheet1!$G$7),"7",IF(AND(H19&gt;=Sheet1!$F$8,H19&lt;=Sheet1!$G$8),"8",IF(OR(H19&gt;=Sheet1!$F$6,H19&lt;=Sheet1!$G$6),"6","ERROR")))))))))</f>
        <v/>
      </c>
      <c r="K19" s="4"/>
      <c r="L19" s="4"/>
      <c r="M19" s="6"/>
      <c r="N19" s="6"/>
      <c r="O19" s="8"/>
      <c r="P19" s="4"/>
      <c r="Q19" s="4"/>
      <c r="R19" s="5"/>
      <c r="S19" s="4"/>
      <c r="T19" s="4"/>
      <c r="U19" s="4"/>
      <c r="V19" s="4"/>
      <c r="W19" s="4"/>
      <c r="X19" s="4"/>
      <c r="Y19" s="4"/>
      <c r="Z19" s="4"/>
      <c r="AA19" s="4"/>
      <c r="AB19" s="4"/>
      <c r="AC19" s="50"/>
      <c r="AD19" s="50"/>
      <c r="AE19" s="50"/>
    </row>
    <row r="20" spans="1:31">
      <c r="A20" s="8"/>
      <c r="B20" s="8"/>
      <c r="C20" s="65"/>
      <c r="D20" s="7"/>
      <c r="E20" s="7"/>
      <c r="F20" s="48" t="str">
        <f t="shared" si="0"/>
        <v xml:space="preserve"> </v>
      </c>
      <c r="G20" s="48" t="str">
        <f t="shared" si="1"/>
        <v xml:space="preserve"> </v>
      </c>
      <c r="H20" s="28"/>
      <c r="I20" s="48" t="str">
        <f>IF(H20="","",IF(Sheet1!$A$1=2,IF(AND(H20&gt;=Sheet1!$C$1,H20&lt;=Sheet1!$D$1),"1",IF(OR(H20&gt;=Sheet1!$C$2,H20&lt;=Sheet1!$D$2),"2","ERROR")),IF(AND(H20&gt;=Sheet1!$C$1,H20&lt;=Sheet1!$D$1),"1",IF(AND(H20&gt;=Sheet1!$C$2,H20&lt;=Sheet1!$D$2),"2",IF(OR(H20&gt;=Sheet1!$C$3,H20&lt;=Sheet1!$D$3),"3","ERROR")))))</f>
        <v/>
      </c>
      <c r="J20" s="49" t="str">
        <f>IF(H20="","",IF(AND(H20&gt;=Sheet1!$F$1,H20&lt;=Sheet1!$G$1),"1",IF(AND(H20&gt;=Sheet1!$F$2,H20&lt;=Sheet1!$G$2),"2",IF(AND(H20&gt;=Sheet1!$F$3,H20&lt;=Sheet1!$G$3),"3",IF(AND(H20&gt;=Sheet1!$F$4,H20&lt;=Sheet1!$G$4),"4",IF(AND(H20&gt;=Sheet1!$F$5,H20&lt;=Sheet1!$G$5),"5",IF(AND(H20&gt;=Sheet1!$F$7,H20&lt;=Sheet1!$G$7),"7",IF(AND(H20&gt;=Sheet1!$F$8,H20&lt;=Sheet1!$G$8),"8",IF(OR(H20&gt;=Sheet1!$F$6,H20&lt;=Sheet1!$G$6),"6","ERROR")))))))))</f>
        <v/>
      </c>
      <c r="K20" s="4"/>
      <c r="L20" s="4"/>
      <c r="M20" s="6"/>
      <c r="N20" s="6"/>
      <c r="O20" s="8"/>
      <c r="P20" s="4"/>
      <c r="Q20" s="4"/>
      <c r="R20" s="5"/>
      <c r="S20" s="4"/>
      <c r="T20" s="4"/>
      <c r="U20" s="4"/>
      <c r="V20" s="4"/>
      <c r="W20" s="4"/>
      <c r="X20" s="4"/>
      <c r="Y20" s="4"/>
      <c r="Z20" s="4"/>
      <c r="AA20" s="4"/>
      <c r="AB20" s="4"/>
      <c r="AC20" s="50"/>
      <c r="AD20" s="50"/>
      <c r="AE20" s="50"/>
    </row>
    <row r="21" spans="1:31">
      <c r="A21" s="8"/>
      <c r="B21" s="8"/>
      <c r="C21" s="65"/>
      <c r="D21" s="7"/>
      <c r="E21" s="7"/>
      <c r="F21" s="48" t="str">
        <f t="shared" si="0"/>
        <v xml:space="preserve"> </v>
      </c>
      <c r="G21" s="48" t="str">
        <f t="shared" si="1"/>
        <v xml:space="preserve"> </v>
      </c>
      <c r="H21" s="28"/>
      <c r="I21" s="48" t="str">
        <f>IF(H21="","",IF(Sheet1!$A$1=2,IF(AND(H21&gt;=Sheet1!$C$1,H21&lt;=Sheet1!$D$1),"1",IF(OR(H21&gt;=Sheet1!$C$2,H21&lt;=Sheet1!$D$2),"2","ERROR")),IF(AND(H21&gt;=Sheet1!$C$1,H21&lt;=Sheet1!$D$1),"1",IF(AND(H21&gt;=Sheet1!$C$2,H21&lt;=Sheet1!$D$2),"2",IF(OR(H21&gt;=Sheet1!$C$3,H21&lt;=Sheet1!$D$3),"3","ERROR")))))</f>
        <v/>
      </c>
      <c r="J21" s="49" t="str">
        <f>IF(H21="","",IF(AND(H21&gt;=Sheet1!$F$1,H21&lt;=Sheet1!$G$1),"1",IF(AND(H21&gt;=Sheet1!$F$2,H21&lt;=Sheet1!$G$2),"2",IF(AND(H21&gt;=Sheet1!$F$3,H21&lt;=Sheet1!$G$3),"3",IF(AND(H21&gt;=Sheet1!$F$4,H21&lt;=Sheet1!$G$4),"4",IF(AND(H21&gt;=Sheet1!$F$5,H21&lt;=Sheet1!$G$5),"5",IF(AND(H21&gt;=Sheet1!$F$7,H21&lt;=Sheet1!$G$7),"7",IF(AND(H21&gt;=Sheet1!$F$8,H21&lt;=Sheet1!$G$8),"8",IF(OR(H21&gt;=Sheet1!$F$6,H21&lt;=Sheet1!$G$6),"6","ERROR")))))))))</f>
        <v/>
      </c>
      <c r="K21" s="4"/>
      <c r="L21" s="4"/>
      <c r="M21" s="6"/>
      <c r="N21" s="6"/>
      <c r="O21" s="8"/>
      <c r="P21" s="4"/>
      <c r="Q21" s="4"/>
      <c r="R21" s="5"/>
      <c r="S21" s="4"/>
      <c r="T21" s="4"/>
      <c r="U21" s="4"/>
      <c r="V21" s="4"/>
      <c r="W21" s="4"/>
      <c r="X21" s="4"/>
      <c r="Y21" s="4"/>
      <c r="Z21" s="4"/>
      <c r="AA21" s="4"/>
      <c r="AB21" s="4"/>
      <c r="AC21" s="50"/>
      <c r="AD21" s="50"/>
      <c r="AE21" s="50"/>
    </row>
    <row r="22" spans="1:31">
      <c r="A22" s="8"/>
      <c r="B22" s="8"/>
      <c r="C22" s="65"/>
      <c r="D22" s="7"/>
      <c r="E22" s="7"/>
      <c r="F22" s="48" t="str">
        <f t="shared" si="0"/>
        <v xml:space="preserve"> </v>
      </c>
      <c r="G22" s="48" t="str">
        <f t="shared" si="1"/>
        <v xml:space="preserve"> </v>
      </c>
      <c r="H22" s="28"/>
      <c r="I22" s="48" t="str">
        <f>IF(H22="","",IF(Sheet1!$A$1=2,IF(AND(H22&gt;=Sheet1!$C$1,H22&lt;=Sheet1!$D$1),"1",IF(OR(H22&gt;=Sheet1!$C$2,H22&lt;=Sheet1!$D$2),"2","ERROR")),IF(AND(H22&gt;=Sheet1!$C$1,H22&lt;=Sheet1!$D$1),"1",IF(AND(H22&gt;=Sheet1!$C$2,H22&lt;=Sheet1!$D$2),"2",IF(OR(H22&gt;=Sheet1!$C$3,H22&lt;=Sheet1!$D$3),"3","ERROR")))))</f>
        <v/>
      </c>
      <c r="J22" s="49" t="str">
        <f>IF(H22="","",IF(AND(H22&gt;=Sheet1!$F$1,H22&lt;=Sheet1!$G$1),"1",IF(AND(H22&gt;=Sheet1!$F$2,H22&lt;=Sheet1!$G$2),"2",IF(AND(H22&gt;=Sheet1!$F$3,H22&lt;=Sheet1!$G$3),"3",IF(AND(H22&gt;=Sheet1!$F$4,H22&lt;=Sheet1!$G$4),"4",IF(AND(H22&gt;=Sheet1!$F$5,H22&lt;=Sheet1!$G$5),"5",IF(AND(H22&gt;=Sheet1!$F$7,H22&lt;=Sheet1!$G$7),"7",IF(AND(H22&gt;=Sheet1!$F$8,H22&lt;=Sheet1!$G$8),"8",IF(OR(H22&gt;=Sheet1!$F$6,H22&lt;=Sheet1!$G$6),"6","ERROR")))))))))</f>
        <v/>
      </c>
      <c r="K22" s="4"/>
      <c r="L22" s="4"/>
      <c r="M22" s="6"/>
      <c r="N22" s="6"/>
      <c r="O22" s="8"/>
      <c r="P22" s="4"/>
      <c r="Q22" s="4"/>
      <c r="R22" s="5"/>
      <c r="S22" s="4"/>
      <c r="T22" s="4"/>
      <c r="U22" s="4"/>
      <c r="V22" s="4"/>
      <c r="W22" s="4"/>
      <c r="X22" s="4"/>
      <c r="Y22" s="4"/>
      <c r="Z22" s="4"/>
      <c r="AA22" s="4"/>
      <c r="AB22" s="4"/>
      <c r="AC22" s="50"/>
      <c r="AD22" s="50"/>
      <c r="AE22" s="50"/>
    </row>
    <row r="23" spans="1:31">
      <c r="A23" s="8"/>
      <c r="B23" s="8"/>
      <c r="C23" s="65"/>
      <c r="D23" s="7"/>
      <c r="E23" s="7"/>
      <c r="F23" s="48" t="str">
        <f t="shared" si="0"/>
        <v xml:space="preserve"> </v>
      </c>
      <c r="G23" s="48" t="str">
        <f t="shared" si="1"/>
        <v xml:space="preserve"> </v>
      </c>
      <c r="H23" s="28"/>
      <c r="I23" s="48" t="str">
        <f>IF(H23="","",IF(Sheet1!$A$1=2,IF(AND(H23&gt;=Sheet1!$C$1,H23&lt;=Sheet1!$D$1),"1",IF(OR(H23&gt;=Sheet1!$C$2,H23&lt;=Sheet1!$D$2),"2","ERROR")),IF(AND(H23&gt;=Sheet1!$C$1,H23&lt;=Sheet1!$D$1),"1",IF(AND(H23&gt;=Sheet1!$C$2,H23&lt;=Sheet1!$D$2),"2",IF(OR(H23&gt;=Sheet1!$C$3,H23&lt;=Sheet1!$D$3),"3","ERROR")))))</f>
        <v/>
      </c>
      <c r="J23" s="49" t="str">
        <f>IF(H23="","",IF(AND(H23&gt;=Sheet1!$F$1,H23&lt;=Sheet1!$G$1),"1",IF(AND(H23&gt;=Sheet1!$F$2,H23&lt;=Sheet1!$G$2),"2",IF(AND(H23&gt;=Sheet1!$F$3,H23&lt;=Sheet1!$G$3),"3",IF(AND(H23&gt;=Sheet1!$F$4,H23&lt;=Sheet1!$G$4),"4",IF(AND(H23&gt;=Sheet1!$F$5,H23&lt;=Sheet1!$G$5),"5",IF(AND(H23&gt;=Sheet1!$F$7,H23&lt;=Sheet1!$G$7),"7",IF(AND(H23&gt;=Sheet1!$F$8,H23&lt;=Sheet1!$G$8),"8",IF(OR(H23&gt;=Sheet1!$F$6,H23&lt;=Sheet1!$G$6),"6","ERROR")))))))))</f>
        <v/>
      </c>
      <c r="K23" s="4"/>
      <c r="L23" s="4"/>
      <c r="M23" s="6"/>
      <c r="N23" s="6"/>
      <c r="O23" s="8"/>
      <c r="P23" s="4"/>
      <c r="Q23" s="4"/>
      <c r="R23" s="5"/>
      <c r="S23" s="4"/>
      <c r="T23" s="4"/>
      <c r="U23" s="4"/>
      <c r="V23" s="4"/>
      <c r="W23" s="4"/>
      <c r="X23" s="4"/>
      <c r="Y23" s="4"/>
      <c r="Z23" s="4"/>
      <c r="AA23" s="4"/>
      <c r="AB23" s="4"/>
      <c r="AC23" s="50"/>
      <c r="AD23" s="50"/>
      <c r="AE23" s="50"/>
    </row>
    <row r="24" spans="1:31">
      <c r="A24" s="8"/>
      <c r="B24" s="8"/>
      <c r="C24" s="65"/>
      <c r="D24" s="7"/>
      <c r="E24" s="7"/>
      <c r="F24" s="48" t="str">
        <f t="shared" si="0"/>
        <v xml:space="preserve"> </v>
      </c>
      <c r="G24" s="48" t="str">
        <f t="shared" si="1"/>
        <v xml:space="preserve"> </v>
      </c>
      <c r="H24" s="28"/>
      <c r="I24" s="48" t="str">
        <f>IF(H24="","",IF(Sheet1!$A$1=2,IF(AND(H24&gt;=Sheet1!$C$1,H24&lt;=Sheet1!$D$1),"1",IF(OR(H24&gt;=Sheet1!$C$2,H24&lt;=Sheet1!$D$2),"2","ERROR")),IF(AND(H24&gt;=Sheet1!$C$1,H24&lt;=Sheet1!$D$1),"1",IF(AND(H24&gt;=Sheet1!$C$2,H24&lt;=Sheet1!$D$2),"2",IF(OR(H24&gt;=Sheet1!$C$3,H24&lt;=Sheet1!$D$3),"3","ERROR")))))</f>
        <v/>
      </c>
      <c r="J24" s="49" t="str">
        <f>IF(H24="","",IF(AND(H24&gt;=Sheet1!$F$1,H24&lt;=Sheet1!$G$1),"1",IF(AND(H24&gt;=Sheet1!$F$2,H24&lt;=Sheet1!$G$2),"2",IF(AND(H24&gt;=Sheet1!$F$3,H24&lt;=Sheet1!$G$3),"3",IF(AND(H24&gt;=Sheet1!$F$4,H24&lt;=Sheet1!$G$4),"4",IF(AND(H24&gt;=Sheet1!$F$5,H24&lt;=Sheet1!$G$5),"5",IF(AND(H24&gt;=Sheet1!$F$7,H24&lt;=Sheet1!$G$7),"7",IF(AND(H24&gt;=Sheet1!$F$8,H24&lt;=Sheet1!$G$8),"8",IF(OR(H24&gt;=Sheet1!$F$6,H24&lt;=Sheet1!$G$6),"6","ERROR")))))))))</f>
        <v/>
      </c>
      <c r="K24" s="4"/>
      <c r="L24" s="4"/>
      <c r="M24" s="6"/>
      <c r="N24" s="6"/>
      <c r="O24" s="8"/>
      <c r="P24" s="4"/>
      <c r="Q24" s="4"/>
      <c r="R24" s="5"/>
      <c r="S24" s="4"/>
      <c r="T24" s="4"/>
      <c r="U24" s="4"/>
      <c r="V24" s="4"/>
      <c r="W24" s="4"/>
      <c r="X24" s="4"/>
      <c r="Y24" s="4"/>
      <c r="Z24" s="4"/>
      <c r="AA24" s="4"/>
      <c r="AB24" s="4"/>
      <c r="AC24" s="50"/>
      <c r="AD24" s="50"/>
      <c r="AE24" s="50"/>
    </row>
    <row r="25" spans="1:31">
      <c r="A25" s="8"/>
      <c r="B25" s="8"/>
      <c r="C25" s="65"/>
      <c r="D25" s="7"/>
      <c r="E25" s="7"/>
      <c r="F25" s="48" t="str">
        <f t="shared" si="0"/>
        <v xml:space="preserve"> </v>
      </c>
      <c r="G25" s="48" t="str">
        <f t="shared" si="1"/>
        <v xml:space="preserve"> </v>
      </c>
      <c r="H25" s="28"/>
      <c r="I25" s="48" t="str">
        <f>IF(H25="","",IF(Sheet1!$A$1=2,IF(AND(H25&gt;=Sheet1!$C$1,H25&lt;=Sheet1!$D$1),"1",IF(OR(H25&gt;=Sheet1!$C$2,H25&lt;=Sheet1!$D$2),"2","ERROR")),IF(AND(H25&gt;=Sheet1!$C$1,H25&lt;=Sheet1!$D$1),"1",IF(AND(H25&gt;=Sheet1!$C$2,H25&lt;=Sheet1!$D$2),"2",IF(OR(H25&gt;=Sheet1!$C$3,H25&lt;=Sheet1!$D$3),"3","ERROR")))))</f>
        <v/>
      </c>
      <c r="J25" s="49" t="str">
        <f>IF(H25="","",IF(AND(H25&gt;=Sheet1!$F$1,H25&lt;=Sheet1!$G$1),"1",IF(AND(H25&gt;=Sheet1!$F$2,H25&lt;=Sheet1!$G$2),"2",IF(AND(H25&gt;=Sheet1!$F$3,H25&lt;=Sheet1!$G$3),"3",IF(AND(H25&gt;=Sheet1!$F$4,H25&lt;=Sheet1!$G$4),"4",IF(AND(H25&gt;=Sheet1!$F$5,H25&lt;=Sheet1!$G$5),"5",IF(AND(H25&gt;=Sheet1!$F$7,H25&lt;=Sheet1!$G$7),"7",IF(AND(H25&gt;=Sheet1!$F$8,H25&lt;=Sheet1!$G$8),"8",IF(OR(H25&gt;=Sheet1!$F$6,H25&lt;=Sheet1!$G$6),"6","ERROR")))))))))</f>
        <v/>
      </c>
      <c r="K25" s="4"/>
      <c r="L25" s="4"/>
      <c r="M25" s="6"/>
      <c r="N25" s="6"/>
      <c r="O25" s="8"/>
      <c r="P25" s="4"/>
      <c r="Q25" s="4"/>
      <c r="R25" s="5"/>
      <c r="S25" s="4"/>
      <c r="T25" s="4"/>
      <c r="U25" s="4"/>
      <c r="V25" s="4"/>
      <c r="W25" s="4"/>
      <c r="X25" s="4"/>
      <c r="Y25" s="4"/>
      <c r="Z25" s="4"/>
      <c r="AA25" s="4"/>
      <c r="AB25" s="4"/>
      <c r="AC25" s="50"/>
      <c r="AD25" s="50"/>
      <c r="AE25" s="50"/>
    </row>
    <row r="26" spans="1:31">
      <c r="A26" s="8"/>
      <c r="B26" s="8"/>
      <c r="C26" s="65"/>
      <c r="D26" s="7"/>
      <c r="E26" s="7"/>
      <c r="F26" s="48" t="str">
        <f t="shared" si="0"/>
        <v xml:space="preserve"> </v>
      </c>
      <c r="G26" s="48" t="str">
        <f t="shared" si="1"/>
        <v xml:space="preserve"> </v>
      </c>
      <c r="H26" s="28"/>
      <c r="I26" s="48" t="str">
        <f>IF(H26="","",IF(Sheet1!$A$1=2,IF(AND(H26&gt;=Sheet1!$C$1,H26&lt;=Sheet1!$D$1),"1",IF(OR(H26&gt;=Sheet1!$C$2,H26&lt;=Sheet1!$D$2),"2","ERROR")),IF(AND(H26&gt;=Sheet1!$C$1,H26&lt;=Sheet1!$D$1),"1",IF(AND(H26&gt;=Sheet1!$C$2,H26&lt;=Sheet1!$D$2),"2",IF(OR(H26&gt;=Sheet1!$C$3,H26&lt;=Sheet1!$D$3),"3","ERROR")))))</f>
        <v/>
      </c>
      <c r="J26" s="49" t="str">
        <f>IF(H26="","",IF(AND(H26&gt;=Sheet1!$F$1,H26&lt;=Sheet1!$G$1),"1",IF(AND(H26&gt;=Sheet1!$F$2,H26&lt;=Sheet1!$G$2),"2",IF(AND(H26&gt;=Sheet1!$F$3,H26&lt;=Sheet1!$G$3),"3",IF(AND(H26&gt;=Sheet1!$F$4,H26&lt;=Sheet1!$G$4),"4",IF(AND(H26&gt;=Sheet1!$F$5,H26&lt;=Sheet1!$G$5),"5",IF(AND(H26&gt;=Sheet1!$F$7,H26&lt;=Sheet1!$G$7),"7",IF(AND(H26&gt;=Sheet1!$F$8,H26&lt;=Sheet1!$G$8),"8",IF(OR(H26&gt;=Sheet1!$F$6,H26&lt;=Sheet1!$G$6),"6","ERROR")))))))))</f>
        <v/>
      </c>
      <c r="K26" s="4"/>
      <c r="L26" s="4"/>
      <c r="M26" s="6"/>
      <c r="N26" s="6"/>
      <c r="O26" s="8"/>
      <c r="P26" s="4"/>
      <c r="Q26" s="4"/>
      <c r="R26" s="5"/>
      <c r="S26" s="4"/>
      <c r="T26" s="4"/>
      <c r="U26" s="4"/>
      <c r="V26" s="4"/>
      <c r="W26" s="4"/>
      <c r="X26" s="4"/>
      <c r="Y26" s="4"/>
      <c r="Z26" s="4"/>
      <c r="AA26" s="4"/>
      <c r="AB26" s="4"/>
      <c r="AC26" s="50"/>
      <c r="AD26" s="50"/>
      <c r="AE26" s="50"/>
    </row>
    <row r="27" spans="1:31">
      <c r="A27" s="8"/>
      <c r="B27" s="8"/>
      <c r="C27" s="65"/>
      <c r="D27" s="7"/>
      <c r="E27" s="7"/>
      <c r="F27" s="48" t="str">
        <f t="shared" si="0"/>
        <v xml:space="preserve"> </v>
      </c>
      <c r="G27" s="48" t="str">
        <f t="shared" si="1"/>
        <v xml:space="preserve"> </v>
      </c>
      <c r="H27" s="28"/>
      <c r="I27" s="48" t="str">
        <f>IF(H27="","",IF(Sheet1!$A$1=2,IF(AND(H27&gt;=Sheet1!$C$1,H27&lt;=Sheet1!$D$1),"1",IF(OR(H27&gt;=Sheet1!$C$2,H27&lt;=Sheet1!$D$2),"2","ERROR")),IF(AND(H27&gt;=Sheet1!$C$1,H27&lt;=Sheet1!$D$1),"1",IF(AND(H27&gt;=Sheet1!$C$2,H27&lt;=Sheet1!$D$2),"2",IF(OR(H27&gt;=Sheet1!$C$3,H27&lt;=Sheet1!$D$3),"3","ERROR")))))</f>
        <v/>
      </c>
      <c r="J27" s="49" t="str">
        <f>IF(H27="","",IF(AND(H27&gt;=Sheet1!$F$1,H27&lt;=Sheet1!$G$1),"1",IF(AND(H27&gt;=Sheet1!$F$2,H27&lt;=Sheet1!$G$2),"2",IF(AND(H27&gt;=Sheet1!$F$3,H27&lt;=Sheet1!$G$3),"3",IF(AND(H27&gt;=Sheet1!$F$4,H27&lt;=Sheet1!$G$4),"4",IF(AND(H27&gt;=Sheet1!$F$5,H27&lt;=Sheet1!$G$5),"5",IF(AND(H27&gt;=Sheet1!$F$7,H27&lt;=Sheet1!$G$7),"7",IF(AND(H27&gt;=Sheet1!$F$8,H27&lt;=Sheet1!$G$8),"8",IF(OR(H27&gt;=Sheet1!$F$6,H27&lt;=Sheet1!$G$6),"6","ERROR")))))))))</f>
        <v/>
      </c>
      <c r="K27" s="4"/>
      <c r="L27" s="4"/>
      <c r="M27" s="6"/>
      <c r="N27" s="6"/>
      <c r="O27" s="8"/>
      <c r="P27" s="4"/>
      <c r="Q27" s="4"/>
      <c r="R27" s="5"/>
      <c r="S27" s="4"/>
      <c r="T27" s="4"/>
      <c r="U27" s="4"/>
      <c r="V27" s="4"/>
      <c r="W27" s="4"/>
      <c r="X27" s="4"/>
      <c r="Y27" s="4"/>
      <c r="Z27" s="4"/>
      <c r="AA27" s="4"/>
      <c r="AB27" s="4"/>
      <c r="AC27" s="50"/>
      <c r="AD27" s="50"/>
      <c r="AE27" s="50"/>
    </row>
    <row r="28" spans="1:31">
      <c r="A28" s="8"/>
      <c r="B28" s="8"/>
      <c r="C28" s="65"/>
      <c r="D28" s="7"/>
      <c r="E28" s="7"/>
      <c r="F28" s="48" t="str">
        <f t="shared" si="0"/>
        <v xml:space="preserve"> </v>
      </c>
      <c r="G28" s="48" t="str">
        <f t="shared" si="1"/>
        <v xml:space="preserve"> </v>
      </c>
      <c r="H28" s="28"/>
      <c r="I28" s="48" t="str">
        <f>IF(H28="","",IF(Sheet1!$A$1=2,IF(AND(H28&gt;=Sheet1!$C$1,H28&lt;=Sheet1!$D$1),"1",IF(OR(H28&gt;=Sheet1!$C$2,H28&lt;=Sheet1!$D$2),"2","ERROR")),IF(AND(H28&gt;=Sheet1!$C$1,H28&lt;=Sheet1!$D$1),"1",IF(AND(H28&gt;=Sheet1!$C$2,H28&lt;=Sheet1!$D$2),"2",IF(OR(H28&gt;=Sheet1!$C$3,H28&lt;=Sheet1!$D$3),"3","ERROR")))))</f>
        <v/>
      </c>
      <c r="J28" s="49" t="str">
        <f>IF(H28="","",IF(AND(H28&gt;=Sheet1!$F$1,H28&lt;=Sheet1!$G$1),"1",IF(AND(H28&gt;=Sheet1!$F$2,H28&lt;=Sheet1!$G$2),"2",IF(AND(H28&gt;=Sheet1!$F$3,H28&lt;=Sheet1!$G$3),"3",IF(AND(H28&gt;=Sheet1!$F$4,H28&lt;=Sheet1!$G$4),"4",IF(AND(H28&gt;=Sheet1!$F$5,H28&lt;=Sheet1!$G$5),"5",IF(AND(H28&gt;=Sheet1!$F$7,H28&lt;=Sheet1!$G$7),"7",IF(AND(H28&gt;=Sheet1!$F$8,H28&lt;=Sheet1!$G$8),"8",IF(OR(H28&gt;=Sheet1!$F$6,H28&lt;=Sheet1!$G$6),"6","ERROR")))))))))</f>
        <v/>
      </c>
      <c r="K28" s="4"/>
      <c r="L28" s="4"/>
      <c r="M28" s="6"/>
      <c r="N28" s="6"/>
      <c r="O28" s="8"/>
      <c r="P28" s="4"/>
      <c r="Q28" s="4"/>
      <c r="R28" s="5"/>
      <c r="S28" s="4"/>
      <c r="T28" s="4"/>
      <c r="U28" s="4"/>
      <c r="V28" s="4"/>
      <c r="W28" s="4"/>
      <c r="X28" s="4"/>
      <c r="Y28" s="4"/>
      <c r="Z28" s="4"/>
      <c r="AA28" s="4"/>
      <c r="AB28" s="4"/>
      <c r="AC28" s="50"/>
      <c r="AD28" s="50"/>
      <c r="AE28" s="50"/>
    </row>
    <row r="29" spans="1:31">
      <c r="A29" s="8"/>
      <c r="B29" s="8"/>
      <c r="C29" s="65"/>
      <c r="D29" s="7"/>
      <c r="E29" s="7"/>
      <c r="F29" s="48" t="str">
        <f t="shared" si="0"/>
        <v xml:space="preserve"> </v>
      </c>
      <c r="G29" s="48" t="str">
        <f t="shared" si="1"/>
        <v xml:space="preserve"> </v>
      </c>
      <c r="H29" s="28"/>
      <c r="I29" s="48" t="str">
        <f>IF(H29="","",IF(Sheet1!$A$1=2,IF(AND(H29&gt;=Sheet1!$C$1,H29&lt;=Sheet1!$D$1),"1",IF(OR(H29&gt;=Sheet1!$C$2,H29&lt;=Sheet1!$D$2),"2","ERROR")),IF(AND(H29&gt;=Sheet1!$C$1,H29&lt;=Sheet1!$D$1),"1",IF(AND(H29&gt;=Sheet1!$C$2,H29&lt;=Sheet1!$D$2),"2",IF(OR(H29&gt;=Sheet1!$C$3,H29&lt;=Sheet1!$D$3),"3","ERROR")))))</f>
        <v/>
      </c>
      <c r="J29" s="49" t="str">
        <f>IF(H29="","",IF(AND(H29&gt;=Sheet1!$F$1,H29&lt;=Sheet1!$G$1),"1",IF(AND(H29&gt;=Sheet1!$F$2,H29&lt;=Sheet1!$G$2),"2",IF(AND(H29&gt;=Sheet1!$F$3,H29&lt;=Sheet1!$G$3),"3",IF(AND(H29&gt;=Sheet1!$F$4,H29&lt;=Sheet1!$G$4),"4",IF(AND(H29&gt;=Sheet1!$F$5,H29&lt;=Sheet1!$G$5),"5",IF(AND(H29&gt;=Sheet1!$F$7,H29&lt;=Sheet1!$G$7),"7",IF(AND(H29&gt;=Sheet1!$F$8,H29&lt;=Sheet1!$G$8),"8",IF(OR(H29&gt;=Sheet1!$F$6,H29&lt;=Sheet1!$G$6),"6","ERROR")))))))))</f>
        <v/>
      </c>
      <c r="K29" s="4"/>
      <c r="L29" s="4"/>
      <c r="M29" s="6"/>
      <c r="N29" s="6"/>
      <c r="O29" s="8"/>
      <c r="P29" s="4"/>
      <c r="Q29" s="4"/>
      <c r="R29" s="5"/>
      <c r="S29" s="4"/>
      <c r="T29" s="4"/>
      <c r="U29" s="4"/>
      <c r="V29" s="4"/>
      <c r="W29" s="4"/>
      <c r="X29" s="4"/>
      <c r="Y29" s="4"/>
      <c r="Z29" s="4"/>
      <c r="AA29" s="4"/>
      <c r="AB29" s="4"/>
      <c r="AC29" s="50"/>
      <c r="AD29" s="50"/>
      <c r="AE29" s="50"/>
    </row>
    <row r="30" spans="1:31">
      <c r="A30" s="8"/>
      <c r="B30" s="8"/>
      <c r="C30" s="65"/>
      <c r="D30" s="7"/>
      <c r="E30" s="7"/>
      <c r="F30" s="48" t="str">
        <f t="shared" si="0"/>
        <v xml:space="preserve"> </v>
      </c>
      <c r="G30" s="48" t="str">
        <f t="shared" si="1"/>
        <v xml:space="preserve"> </v>
      </c>
      <c r="H30" s="28"/>
      <c r="I30" s="48" t="str">
        <f>IF(H30="","",IF(Sheet1!$A$1=2,IF(AND(H30&gt;=Sheet1!$C$1,H30&lt;=Sheet1!$D$1),"1",IF(OR(H30&gt;=Sheet1!$C$2,H30&lt;=Sheet1!$D$2),"2","ERROR")),IF(AND(H30&gt;=Sheet1!$C$1,H30&lt;=Sheet1!$D$1),"1",IF(AND(H30&gt;=Sheet1!$C$2,H30&lt;=Sheet1!$D$2),"2",IF(OR(H30&gt;=Sheet1!$C$3,H30&lt;=Sheet1!$D$3),"3","ERROR")))))</f>
        <v/>
      </c>
      <c r="J30" s="49" t="str">
        <f>IF(H30="","",IF(AND(H30&gt;=Sheet1!$F$1,H30&lt;=Sheet1!$G$1),"1",IF(AND(H30&gt;=Sheet1!$F$2,H30&lt;=Sheet1!$G$2),"2",IF(AND(H30&gt;=Sheet1!$F$3,H30&lt;=Sheet1!$G$3),"3",IF(AND(H30&gt;=Sheet1!$F$4,H30&lt;=Sheet1!$G$4),"4",IF(AND(H30&gt;=Sheet1!$F$5,H30&lt;=Sheet1!$G$5),"5",IF(AND(H30&gt;=Sheet1!$F$7,H30&lt;=Sheet1!$G$7),"7",IF(AND(H30&gt;=Sheet1!$F$8,H30&lt;=Sheet1!$G$8),"8",IF(OR(H30&gt;=Sheet1!$F$6,H30&lt;=Sheet1!$G$6),"6","ERROR")))))))))</f>
        <v/>
      </c>
      <c r="K30" s="4"/>
      <c r="L30" s="4"/>
      <c r="M30" s="6"/>
      <c r="N30" s="6"/>
      <c r="O30" s="8"/>
      <c r="P30" s="4"/>
      <c r="Q30" s="4"/>
      <c r="R30" s="5"/>
      <c r="S30" s="4"/>
      <c r="T30" s="4"/>
      <c r="U30" s="4"/>
      <c r="V30" s="4"/>
      <c r="W30" s="4"/>
      <c r="X30" s="4"/>
      <c r="Y30" s="4"/>
      <c r="Z30" s="4"/>
      <c r="AA30" s="4"/>
      <c r="AB30" s="4"/>
      <c r="AC30" s="50"/>
      <c r="AD30" s="50"/>
      <c r="AE30" s="50"/>
    </row>
    <row r="31" spans="1:31">
      <c r="A31" s="8"/>
      <c r="B31" s="8"/>
      <c r="C31" s="65"/>
      <c r="D31" s="7"/>
      <c r="E31" s="7"/>
      <c r="F31" s="48" t="str">
        <f t="shared" si="0"/>
        <v xml:space="preserve"> </v>
      </c>
      <c r="G31" s="48" t="str">
        <f t="shared" si="1"/>
        <v xml:space="preserve"> </v>
      </c>
      <c r="H31" s="28"/>
      <c r="I31" s="48" t="str">
        <f>IF(H31="","",IF(Sheet1!$A$1=2,IF(AND(H31&gt;=Sheet1!$C$1,H31&lt;=Sheet1!$D$1),"1",IF(OR(H31&gt;=Sheet1!$C$2,H31&lt;=Sheet1!$D$2),"2","ERROR")),IF(AND(H31&gt;=Sheet1!$C$1,H31&lt;=Sheet1!$D$1),"1",IF(AND(H31&gt;=Sheet1!$C$2,H31&lt;=Sheet1!$D$2),"2",IF(OR(H31&gt;=Sheet1!$C$3,H31&lt;=Sheet1!$D$3),"3","ERROR")))))</f>
        <v/>
      </c>
      <c r="J31" s="49" t="str">
        <f>IF(H31="","",IF(AND(H31&gt;=Sheet1!$F$1,H31&lt;=Sheet1!$G$1),"1",IF(AND(H31&gt;=Sheet1!$F$2,H31&lt;=Sheet1!$G$2),"2",IF(AND(H31&gt;=Sheet1!$F$3,H31&lt;=Sheet1!$G$3),"3",IF(AND(H31&gt;=Sheet1!$F$4,H31&lt;=Sheet1!$G$4),"4",IF(AND(H31&gt;=Sheet1!$F$5,H31&lt;=Sheet1!$G$5),"5",IF(AND(H31&gt;=Sheet1!$F$7,H31&lt;=Sheet1!$G$7),"7",IF(AND(H31&gt;=Sheet1!$F$8,H31&lt;=Sheet1!$G$8),"8",IF(OR(H31&gt;=Sheet1!$F$6,H31&lt;=Sheet1!$G$6),"6","ERROR")))))))))</f>
        <v/>
      </c>
      <c r="K31" s="4"/>
      <c r="L31" s="4"/>
      <c r="M31" s="6"/>
      <c r="N31" s="6"/>
      <c r="O31" s="8"/>
      <c r="P31" s="4"/>
      <c r="Q31" s="4"/>
      <c r="R31" s="5"/>
      <c r="S31" s="4"/>
      <c r="T31" s="4"/>
      <c r="U31" s="4"/>
      <c r="V31" s="4"/>
      <c r="W31" s="4"/>
      <c r="X31" s="4"/>
      <c r="Y31" s="4"/>
      <c r="Z31" s="4"/>
      <c r="AA31" s="4"/>
      <c r="AB31" s="4"/>
      <c r="AC31" s="50"/>
      <c r="AD31" s="50"/>
      <c r="AE31" s="50"/>
    </row>
    <row r="32" spans="1:31">
      <c r="A32" s="8"/>
      <c r="B32" s="8"/>
      <c r="C32" s="65"/>
      <c r="D32" s="7"/>
      <c r="E32" s="7"/>
      <c r="F32" s="48" t="str">
        <f t="shared" si="0"/>
        <v xml:space="preserve"> </v>
      </c>
      <c r="G32" s="48" t="str">
        <f t="shared" si="1"/>
        <v xml:space="preserve"> </v>
      </c>
      <c r="H32" s="28"/>
      <c r="I32" s="48" t="str">
        <f>IF(H32="","",IF(Sheet1!$A$1=2,IF(AND(H32&gt;=Sheet1!$C$1,H32&lt;=Sheet1!$D$1),"1",IF(OR(H32&gt;=Sheet1!$C$2,H32&lt;=Sheet1!$D$2),"2","ERROR")),IF(AND(H32&gt;=Sheet1!$C$1,H32&lt;=Sheet1!$D$1),"1",IF(AND(H32&gt;=Sheet1!$C$2,H32&lt;=Sheet1!$D$2),"2",IF(OR(H32&gt;=Sheet1!$C$3,H32&lt;=Sheet1!$D$3),"3","ERROR")))))</f>
        <v/>
      </c>
      <c r="J32" s="49" t="str">
        <f>IF(H32="","",IF(AND(H32&gt;=Sheet1!$F$1,H32&lt;=Sheet1!$G$1),"1",IF(AND(H32&gt;=Sheet1!$F$2,H32&lt;=Sheet1!$G$2),"2",IF(AND(H32&gt;=Sheet1!$F$3,H32&lt;=Sheet1!$G$3),"3",IF(AND(H32&gt;=Sheet1!$F$4,H32&lt;=Sheet1!$G$4),"4",IF(AND(H32&gt;=Sheet1!$F$5,H32&lt;=Sheet1!$G$5),"5",IF(AND(H32&gt;=Sheet1!$F$7,H32&lt;=Sheet1!$G$7),"7",IF(AND(H32&gt;=Sheet1!$F$8,H32&lt;=Sheet1!$G$8),"8",IF(OR(H32&gt;=Sheet1!$F$6,H32&lt;=Sheet1!$G$6),"6","ERROR")))))))))</f>
        <v/>
      </c>
      <c r="K32" s="4"/>
      <c r="L32" s="4"/>
      <c r="M32" s="6"/>
      <c r="N32" s="6"/>
      <c r="O32" s="8"/>
      <c r="P32" s="4"/>
      <c r="Q32" s="4"/>
      <c r="R32" s="5"/>
      <c r="S32" s="4"/>
      <c r="T32" s="4"/>
      <c r="U32" s="4"/>
      <c r="V32" s="4"/>
      <c r="W32" s="4"/>
      <c r="X32" s="4"/>
      <c r="Y32" s="4"/>
      <c r="Z32" s="4"/>
      <c r="AA32" s="4"/>
      <c r="AB32" s="4"/>
      <c r="AC32" s="50"/>
      <c r="AD32" s="50"/>
      <c r="AE32" s="50"/>
    </row>
    <row r="33" spans="1:31">
      <c r="A33" s="8"/>
      <c r="B33" s="8"/>
      <c r="C33" s="65"/>
      <c r="D33" s="7"/>
      <c r="E33" s="7"/>
      <c r="F33" s="48" t="str">
        <f t="shared" si="0"/>
        <v xml:space="preserve"> </v>
      </c>
      <c r="G33" s="48" t="str">
        <f t="shared" si="1"/>
        <v xml:space="preserve"> </v>
      </c>
      <c r="H33" s="28"/>
      <c r="I33" s="48" t="str">
        <f>IF(H33="","",IF(Sheet1!$A$1=2,IF(AND(H33&gt;=Sheet1!$C$1,H33&lt;=Sheet1!$D$1),"1",IF(OR(H33&gt;=Sheet1!$C$2,H33&lt;=Sheet1!$D$2),"2","ERROR")),IF(AND(H33&gt;=Sheet1!$C$1,H33&lt;=Sheet1!$D$1),"1",IF(AND(H33&gt;=Sheet1!$C$2,H33&lt;=Sheet1!$D$2),"2",IF(OR(H33&gt;=Sheet1!$C$3,H33&lt;=Sheet1!$D$3),"3","ERROR")))))</f>
        <v/>
      </c>
      <c r="J33" s="49" t="str">
        <f>IF(H33="","",IF(AND(H33&gt;=Sheet1!$F$1,H33&lt;=Sheet1!$G$1),"1",IF(AND(H33&gt;=Sheet1!$F$2,H33&lt;=Sheet1!$G$2),"2",IF(AND(H33&gt;=Sheet1!$F$3,H33&lt;=Sheet1!$G$3),"3",IF(AND(H33&gt;=Sheet1!$F$4,H33&lt;=Sheet1!$G$4),"4",IF(AND(H33&gt;=Sheet1!$F$5,H33&lt;=Sheet1!$G$5),"5",IF(AND(H33&gt;=Sheet1!$F$7,H33&lt;=Sheet1!$G$7),"7",IF(AND(H33&gt;=Sheet1!$F$8,H33&lt;=Sheet1!$G$8),"8",IF(OR(H33&gt;=Sheet1!$F$6,H33&lt;=Sheet1!$G$6),"6","ERROR")))))))))</f>
        <v/>
      </c>
      <c r="K33" s="4"/>
      <c r="L33" s="4"/>
      <c r="M33" s="6"/>
      <c r="N33" s="6"/>
      <c r="O33" s="8"/>
      <c r="P33" s="4"/>
      <c r="Q33" s="4"/>
      <c r="R33" s="5"/>
      <c r="S33" s="4"/>
      <c r="T33" s="4"/>
      <c r="U33" s="4"/>
      <c r="V33" s="4"/>
      <c r="W33" s="4"/>
      <c r="X33" s="4"/>
      <c r="Y33" s="4"/>
      <c r="Z33" s="4"/>
      <c r="AA33" s="4"/>
      <c r="AB33" s="4"/>
      <c r="AC33" s="50"/>
      <c r="AD33" s="50"/>
      <c r="AE33" s="50"/>
    </row>
    <row r="34" spans="1:31">
      <c r="A34" s="8"/>
      <c r="B34" s="8"/>
      <c r="C34" s="65"/>
      <c r="D34" s="7"/>
      <c r="E34" s="7"/>
      <c r="F34" s="48" t="str">
        <f t="shared" si="0"/>
        <v xml:space="preserve"> </v>
      </c>
      <c r="G34" s="48" t="str">
        <f t="shared" si="1"/>
        <v xml:space="preserve"> </v>
      </c>
      <c r="H34" s="28"/>
      <c r="I34" s="48" t="str">
        <f>IF(H34="","",IF(Sheet1!$A$1=2,IF(AND(H34&gt;=Sheet1!$C$1,H34&lt;=Sheet1!$D$1),"1",IF(OR(H34&gt;=Sheet1!$C$2,H34&lt;=Sheet1!$D$2),"2","ERROR")),IF(AND(H34&gt;=Sheet1!$C$1,H34&lt;=Sheet1!$D$1),"1",IF(AND(H34&gt;=Sheet1!$C$2,H34&lt;=Sheet1!$D$2),"2",IF(OR(H34&gt;=Sheet1!$C$3,H34&lt;=Sheet1!$D$3),"3","ERROR")))))</f>
        <v/>
      </c>
      <c r="J34" s="49" t="str">
        <f>IF(H34="","",IF(AND(H34&gt;=Sheet1!$F$1,H34&lt;=Sheet1!$G$1),"1",IF(AND(H34&gt;=Sheet1!$F$2,H34&lt;=Sheet1!$G$2),"2",IF(AND(H34&gt;=Sheet1!$F$3,H34&lt;=Sheet1!$G$3),"3",IF(AND(H34&gt;=Sheet1!$F$4,H34&lt;=Sheet1!$G$4),"4",IF(AND(H34&gt;=Sheet1!$F$5,H34&lt;=Sheet1!$G$5),"5",IF(AND(H34&gt;=Sheet1!$F$7,H34&lt;=Sheet1!$G$7),"7",IF(AND(H34&gt;=Sheet1!$F$8,H34&lt;=Sheet1!$G$8),"8",IF(OR(H34&gt;=Sheet1!$F$6,H34&lt;=Sheet1!$G$6),"6","ERROR")))))))))</f>
        <v/>
      </c>
      <c r="K34" s="4"/>
      <c r="L34" s="4"/>
      <c r="M34" s="6"/>
      <c r="N34" s="6"/>
      <c r="O34" s="8"/>
      <c r="P34" s="4"/>
      <c r="Q34" s="4"/>
      <c r="R34" s="5"/>
      <c r="S34" s="4"/>
      <c r="T34" s="4"/>
      <c r="U34" s="4"/>
      <c r="V34" s="4"/>
      <c r="W34" s="4"/>
      <c r="X34" s="4"/>
      <c r="Y34" s="4"/>
      <c r="Z34" s="4"/>
      <c r="AA34" s="4"/>
      <c r="AB34" s="4"/>
      <c r="AC34" s="50"/>
      <c r="AD34" s="50"/>
      <c r="AE34" s="50"/>
    </row>
    <row r="35" spans="1:31">
      <c r="A35" s="8"/>
      <c r="B35" s="8"/>
      <c r="C35" s="65"/>
      <c r="D35" s="7"/>
      <c r="E35" s="7"/>
      <c r="F35" s="48" t="str">
        <f t="shared" si="0"/>
        <v xml:space="preserve"> </v>
      </c>
      <c r="G35" s="48" t="str">
        <f t="shared" si="1"/>
        <v xml:space="preserve"> </v>
      </c>
      <c r="H35" s="28"/>
      <c r="I35" s="48" t="str">
        <f>IF(H35="","",IF(Sheet1!$A$1=2,IF(AND(H35&gt;=Sheet1!$C$1,H35&lt;=Sheet1!$D$1),"1",IF(OR(H35&gt;=Sheet1!$C$2,H35&lt;=Sheet1!$D$2),"2","ERROR")),IF(AND(H35&gt;=Sheet1!$C$1,H35&lt;=Sheet1!$D$1),"1",IF(AND(H35&gt;=Sheet1!$C$2,H35&lt;=Sheet1!$D$2),"2",IF(OR(H35&gt;=Sheet1!$C$3,H35&lt;=Sheet1!$D$3),"3","ERROR")))))</f>
        <v/>
      </c>
      <c r="J35" s="49" t="str">
        <f>IF(H35="","",IF(AND(H35&gt;=Sheet1!$F$1,H35&lt;=Sheet1!$G$1),"1",IF(AND(H35&gt;=Sheet1!$F$2,H35&lt;=Sheet1!$G$2),"2",IF(AND(H35&gt;=Sheet1!$F$3,H35&lt;=Sheet1!$G$3),"3",IF(AND(H35&gt;=Sheet1!$F$4,H35&lt;=Sheet1!$G$4),"4",IF(AND(H35&gt;=Sheet1!$F$5,H35&lt;=Sheet1!$G$5),"5",IF(AND(H35&gt;=Sheet1!$F$7,H35&lt;=Sheet1!$G$7),"7",IF(AND(H35&gt;=Sheet1!$F$8,H35&lt;=Sheet1!$G$8),"8",IF(OR(H35&gt;=Sheet1!$F$6,H35&lt;=Sheet1!$G$6),"6","ERROR")))))))))</f>
        <v/>
      </c>
      <c r="K35" s="4"/>
      <c r="L35" s="4"/>
      <c r="M35" s="6"/>
      <c r="N35" s="6"/>
      <c r="O35" s="8"/>
      <c r="P35" s="4"/>
      <c r="Q35" s="4"/>
      <c r="R35" s="5"/>
      <c r="S35" s="4"/>
      <c r="T35" s="4"/>
      <c r="U35" s="4"/>
      <c r="V35" s="4"/>
      <c r="W35" s="4"/>
      <c r="X35" s="4"/>
      <c r="Y35" s="4"/>
      <c r="Z35" s="4"/>
      <c r="AA35" s="4"/>
      <c r="AB35" s="4"/>
      <c r="AC35" s="50"/>
      <c r="AD35" s="50"/>
      <c r="AE35" s="50"/>
    </row>
    <row r="36" spans="1:31">
      <c r="A36" s="8"/>
      <c r="B36" s="8"/>
      <c r="C36" s="65"/>
      <c r="D36" s="7"/>
      <c r="E36" s="7"/>
      <c r="F36" s="48" t="str">
        <f t="shared" si="0"/>
        <v xml:space="preserve"> </v>
      </c>
      <c r="G36" s="48" t="str">
        <f t="shared" si="1"/>
        <v xml:space="preserve"> </v>
      </c>
      <c r="H36" s="28"/>
      <c r="I36" s="48" t="str">
        <f>IF(H36="","",IF(Sheet1!$A$1=2,IF(AND(H36&gt;=Sheet1!$C$1,H36&lt;=Sheet1!$D$1),"1",IF(OR(H36&gt;=Sheet1!$C$2,H36&lt;=Sheet1!$D$2),"2","ERROR")),IF(AND(H36&gt;=Sheet1!$C$1,H36&lt;=Sheet1!$D$1),"1",IF(AND(H36&gt;=Sheet1!$C$2,H36&lt;=Sheet1!$D$2),"2",IF(OR(H36&gt;=Sheet1!$C$3,H36&lt;=Sheet1!$D$3),"3","ERROR")))))</f>
        <v/>
      </c>
      <c r="J36" s="49" t="str">
        <f>IF(H36="","",IF(AND(H36&gt;=Sheet1!$F$1,H36&lt;=Sheet1!$G$1),"1",IF(AND(H36&gt;=Sheet1!$F$2,H36&lt;=Sheet1!$G$2),"2",IF(AND(H36&gt;=Sheet1!$F$3,H36&lt;=Sheet1!$G$3),"3",IF(AND(H36&gt;=Sheet1!$F$4,H36&lt;=Sheet1!$G$4),"4",IF(AND(H36&gt;=Sheet1!$F$5,H36&lt;=Sheet1!$G$5),"5",IF(AND(H36&gt;=Sheet1!$F$7,H36&lt;=Sheet1!$G$7),"7",IF(AND(H36&gt;=Sheet1!$F$8,H36&lt;=Sheet1!$G$8),"8",IF(OR(H36&gt;=Sheet1!$F$6,H36&lt;=Sheet1!$G$6),"6","ERROR")))))))))</f>
        <v/>
      </c>
      <c r="K36" s="4"/>
      <c r="L36" s="4"/>
      <c r="M36" s="6"/>
      <c r="N36" s="6"/>
      <c r="O36" s="8"/>
      <c r="P36" s="4"/>
      <c r="Q36" s="4"/>
      <c r="R36" s="5"/>
      <c r="S36" s="4"/>
      <c r="T36" s="4"/>
      <c r="U36" s="4"/>
      <c r="V36" s="4"/>
      <c r="W36" s="4"/>
      <c r="X36" s="4"/>
      <c r="Y36" s="4"/>
      <c r="Z36" s="4"/>
      <c r="AA36" s="4"/>
      <c r="AB36" s="4"/>
      <c r="AC36" s="50"/>
      <c r="AD36" s="50"/>
      <c r="AE36" s="50"/>
    </row>
    <row r="37" spans="1:31">
      <c r="A37" s="8"/>
      <c r="B37" s="8"/>
      <c r="C37" s="65"/>
      <c r="D37" s="7"/>
      <c r="E37" s="7"/>
      <c r="F37" s="48" t="str">
        <f t="shared" si="0"/>
        <v xml:space="preserve"> </v>
      </c>
      <c r="G37" s="48" t="str">
        <f t="shared" si="1"/>
        <v xml:space="preserve"> </v>
      </c>
      <c r="H37" s="28"/>
      <c r="I37" s="48" t="str">
        <f>IF(H37="","",IF(Sheet1!$A$1=2,IF(AND(H37&gt;=Sheet1!$C$1,H37&lt;=Sheet1!$D$1),"1",IF(OR(H37&gt;=Sheet1!$C$2,H37&lt;=Sheet1!$D$2),"2","ERROR")),IF(AND(H37&gt;=Sheet1!$C$1,H37&lt;=Sheet1!$D$1),"1",IF(AND(H37&gt;=Sheet1!$C$2,H37&lt;=Sheet1!$D$2),"2",IF(OR(H37&gt;=Sheet1!$C$3,H37&lt;=Sheet1!$D$3),"3","ERROR")))))</f>
        <v/>
      </c>
      <c r="J37" s="49" t="str">
        <f>IF(H37="","",IF(AND(H37&gt;=Sheet1!$F$1,H37&lt;=Sheet1!$G$1),"1",IF(AND(H37&gt;=Sheet1!$F$2,H37&lt;=Sheet1!$G$2),"2",IF(AND(H37&gt;=Sheet1!$F$3,H37&lt;=Sheet1!$G$3),"3",IF(AND(H37&gt;=Sheet1!$F$4,H37&lt;=Sheet1!$G$4),"4",IF(AND(H37&gt;=Sheet1!$F$5,H37&lt;=Sheet1!$G$5),"5",IF(AND(H37&gt;=Sheet1!$F$7,H37&lt;=Sheet1!$G$7),"7",IF(AND(H37&gt;=Sheet1!$F$8,H37&lt;=Sheet1!$G$8),"8",IF(OR(H37&gt;=Sheet1!$F$6,H37&lt;=Sheet1!$G$6),"6","ERROR")))))))))</f>
        <v/>
      </c>
      <c r="K37" s="4"/>
      <c r="L37" s="4"/>
      <c r="M37" s="6"/>
      <c r="N37" s="6"/>
      <c r="O37" s="8"/>
      <c r="P37" s="4"/>
      <c r="Q37" s="4"/>
      <c r="R37" s="5"/>
      <c r="S37" s="4"/>
      <c r="T37" s="4"/>
      <c r="U37" s="4"/>
      <c r="V37" s="4"/>
      <c r="W37" s="4"/>
      <c r="X37" s="4"/>
      <c r="Y37" s="4"/>
      <c r="Z37" s="4"/>
      <c r="AA37" s="4"/>
      <c r="AB37" s="4"/>
      <c r="AC37" s="50"/>
      <c r="AD37" s="50"/>
      <c r="AE37" s="50"/>
    </row>
    <row r="38" spans="1:31">
      <c r="A38" s="8"/>
      <c r="B38" s="8"/>
      <c r="C38" s="65"/>
      <c r="D38" s="7"/>
      <c r="E38" s="7"/>
      <c r="F38" s="48" t="str">
        <f t="shared" si="0"/>
        <v xml:space="preserve"> </v>
      </c>
      <c r="G38" s="48" t="str">
        <f t="shared" si="1"/>
        <v xml:space="preserve"> </v>
      </c>
      <c r="H38" s="28"/>
      <c r="I38" s="48" t="str">
        <f>IF(H38="","",IF(Sheet1!$A$1=2,IF(AND(H38&gt;=Sheet1!$C$1,H38&lt;=Sheet1!$D$1),"1",IF(OR(H38&gt;=Sheet1!$C$2,H38&lt;=Sheet1!$D$2),"2","ERROR")),IF(AND(H38&gt;=Sheet1!$C$1,H38&lt;=Sheet1!$D$1),"1",IF(AND(H38&gt;=Sheet1!$C$2,H38&lt;=Sheet1!$D$2),"2",IF(OR(H38&gt;=Sheet1!$C$3,H38&lt;=Sheet1!$D$3),"3","ERROR")))))</f>
        <v/>
      </c>
      <c r="J38" s="49" t="str">
        <f>IF(H38="","",IF(AND(H38&gt;=Sheet1!$F$1,H38&lt;=Sheet1!$G$1),"1",IF(AND(H38&gt;=Sheet1!$F$2,H38&lt;=Sheet1!$G$2),"2",IF(AND(H38&gt;=Sheet1!$F$3,H38&lt;=Sheet1!$G$3),"3",IF(AND(H38&gt;=Sheet1!$F$4,H38&lt;=Sheet1!$G$4),"4",IF(AND(H38&gt;=Sheet1!$F$5,H38&lt;=Sheet1!$G$5),"5",IF(AND(H38&gt;=Sheet1!$F$7,H38&lt;=Sheet1!$G$7),"7",IF(AND(H38&gt;=Sheet1!$F$8,H38&lt;=Sheet1!$G$8),"8",IF(OR(H38&gt;=Sheet1!$F$6,H38&lt;=Sheet1!$G$6),"6","ERROR")))))))))</f>
        <v/>
      </c>
      <c r="K38" s="4"/>
      <c r="L38" s="4"/>
      <c r="M38" s="6"/>
      <c r="N38" s="6"/>
      <c r="O38" s="8"/>
      <c r="P38" s="4"/>
      <c r="Q38" s="4"/>
      <c r="R38" s="5"/>
      <c r="S38" s="4"/>
      <c r="T38" s="4"/>
      <c r="U38" s="4"/>
      <c r="V38" s="4"/>
      <c r="W38" s="4"/>
      <c r="X38" s="4"/>
      <c r="Y38" s="4"/>
      <c r="Z38" s="4"/>
      <c r="AA38" s="4"/>
      <c r="AB38" s="4"/>
      <c r="AC38" s="50"/>
      <c r="AD38" s="50"/>
      <c r="AE38" s="50"/>
    </row>
    <row r="39" spans="1:31">
      <c r="A39" s="8"/>
      <c r="B39" s="8"/>
      <c r="C39" s="65"/>
      <c r="D39" s="7"/>
      <c r="E39" s="7"/>
      <c r="F39" s="48" t="str">
        <f t="shared" si="0"/>
        <v xml:space="preserve"> </v>
      </c>
      <c r="G39" s="48" t="str">
        <f t="shared" si="1"/>
        <v xml:space="preserve"> </v>
      </c>
      <c r="H39" s="28"/>
      <c r="I39" s="48" t="str">
        <f>IF(H39="","",IF(Sheet1!$A$1=2,IF(AND(H39&gt;=Sheet1!$C$1,H39&lt;=Sheet1!$D$1),"1",IF(OR(H39&gt;=Sheet1!$C$2,H39&lt;=Sheet1!$D$2),"2","ERROR")),IF(AND(H39&gt;=Sheet1!$C$1,H39&lt;=Sheet1!$D$1),"1",IF(AND(H39&gt;=Sheet1!$C$2,H39&lt;=Sheet1!$D$2),"2",IF(OR(H39&gt;=Sheet1!$C$3,H39&lt;=Sheet1!$D$3),"3","ERROR")))))</f>
        <v/>
      </c>
      <c r="J39" s="49" t="str">
        <f>IF(H39="","",IF(AND(H39&gt;=Sheet1!$F$1,H39&lt;=Sheet1!$G$1),"1",IF(AND(H39&gt;=Sheet1!$F$2,H39&lt;=Sheet1!$G$2),"2",IF(AND(H39&gt;=Sheet1!$F$3,H39&lt;=Sheet1!$G$3),"3",IF(AND(H39&gt;=Sheet1!$F$4,H39&lt;=Sheet1!$G$4),"4",IF(AND(H39&gt;=Sheet1!$F$5,H39&lt;=Sheet1!$G$5),"5",IF(AND(H39&gt;=Sheet1!$F$7,H39&lt;=Sheet1!$G$7),"7",IF(AND(H39&gt;=Sheet1!$F$8,H39&lt;=Sheet1!$G$8),"8",IF(OR(H39&gt;=Sheet1!$F$6,H39&lt;=Sheet1!$G$6),"6","ERROR")))))))))</f>
        <v/>
      </c>
      <c r="K39" s="4"/>
      <c r="L39" s="4"/>
      <c r="M39" s="6"/>
      <c r="N39" s="6"/>
      <c r="O39" s="8"/>
      <c r="P39" s="4"/>
      <c r="Q39" s="4"/>
      <c r="R39" s="5"/>
      <c r="S39" s="4"/>
      <c r="T39" s="4"/>
      <c r="U39" s="4"/>
      <c r="V39" s="4"/>
      <c r="W39" s="4"/>
      <c r="X39" s="4"/>
      <c r="Y39" s="4"/>
      <c r="Z39" s="4"/>
      <c r="AA39" s="4"/>
      <c r="AB39" s="4"/>
      <c r="AC39" s="50"/>
      <c r="AD39" s="50"/>
      <c r="AE39" s="50"/>
    </row>
    <row r="40" spans="1:31">
      <c r="A40" s="8"/>
      <c r="B40" s="8"/>
      <c r="C40" s="65"/>
      <c r="D40" s="7"/>
      <c r="E40" s="7"/>
      <c r="F40" s="48" t="str">
        <f t="shared" si="0"/>
        <v xml:space="preserve"> </v>
      </c>
      <c r="G40" s="48" t="str">
        <f t="shared" si="1"/>
        <v xml:space="preserve"> </v>
      </c>
      <c r="H40" s="28"/>
      <c r="I40" s="48" t="str">
        <f>IF(H40="","",IF(Sheet1!$A$1=2,IF(AND(H40&gt;=Sheet1!$C$1,H40&lt;=Sheet1!$D$1),"1",IF(OR(H40&gt;=Sheet1!$C$2,H40&lt;=Sheet1!$D$2),"2","ERROR")),IF(AND(H40&gt;=Sheet1!$C$1,H40&lt;=Sheet1!$D$1),"1",IF(AND(H40&gt;=Sheet1!$C$2,H40&lt;=Sheet1!$D$2),"2",IF(OR(H40&gt;=Sheet1!$C$3,H40&lt;=Sheet1!$D$3),"3","ERROR")))))</f>
        <v/>
      </c>
      <c r="J40" s="49" t="str">
        <f>IF(H40="","",IF(AND(H40&gt;=Sheet1!$F$1,H40&lt;=Sheet1!$G$1),"1",IF(AND(H40&gt;=Sheet1!$F$2,H40&lt;=Sheet1!$G$2),"2",IF(AND(H40&gt;=Sheet1!$F$3,H40&lt;=Sheet1!$G$3),"3",IF(AND(H40&gt;=Sheet1!$F$4,H40&lt;=Sheet1!$G$4),"4",IF(AND(H40&gt;=Sheet1!$F$5,H40&lt;=Sheet1!$G$5),"5",IF(AND(H40&gt;=Sheet1!$F$7,H40&lt;=Sheet1!$G$7),"7",IF(AND(H40&gt;=Sheet1!$F$8,H40&lt;=Sheet1!$G$8),"8",IF(OR(H40&gt;=Sheet1!$F$6,H40&lt;=Sheet1!$G$6),"6","ERROR")))))))))</f>
        <v/>
      </c>
      <c r="K40" s="4"/>
      <c r="L40" s="4"/>
      <c r="M40" s="6"/>
      <c r="N40" s="6"/>
      <c r="O40" s="8"/>
      <c r="P40" s="4"/>
      <c r="Q40" s="4"/>
      <c r="R40" s="5"/>
      <c r="S40" s="4"/>
      <c r="T40" s="4"/>
      <c r="U40" s="4"/>
      <c r="V40" s="4"/>
      <c r="W40" s="4"/>
      <c r="X40" s="4"/>
      <c r="Y40" s="4"/>
      <c r="Z40" s="4"/>
      <c r="AA40" s="4"/>
      <c r="AB40" s="4"/>
      <c r="AC40" s="50"/>
      <c r="AD40" s="50"/>
      <c r="AE40" s="50"/>
    </row>
    <row r="41" spans="1:31">
      <c r="A41" s="8"/>
      <c r="B41" s="8"/>
      <c r="C41" s="65"/>
      <c r="D41" s="7"/>
      <c r="E41" s="7"/>
      <c r="F41" s="48" t="str">
        <f t="shared" si="0"/>
        <v xml:space="preserve"> </v>
      </c>
      <c r="G41" s="48" t="str">
        <f t="shared" si="1"/>
        <v xml:space="preserve"> </v>
      </c>
      <c r="H41" s="28"/>
      <c r="I41" s="48" t="str">
        <f>IF(H41="","",IF(Sheet1!$A$1=2,IF(AND(H41&gt;=Sheet1!$C$1,H41&lt;=Sheet1!$D$1),"1",IF(OR(H41&gt;=Sheet1!$C$2,H41&lt;=Sheet1!$D$2),"2","ERROR")),IF(AND(H41&gt;=Sheet1!$C$1,H41&lt;=Sheet1!$D$1),"1",IF(AND(H41&gt;=Sheet1!$C$2,H41&lt;=Sheet1!$D$2),"2",IF(OR(H41&gt;=Sheet1!$C$3,H41&lt;=Sheet1!$D$3),"3","ERROR")))))</f>
        <v/>
      </c>
      <c r="J41" s="49" t="str">
        <f>IF(H41="","",IF(AND(H41&gt;=Sheet1!$F$1,H41&lt;=Sheet1!$G$1),"1",IF(AND(H41&gt;=Sheet1!$F$2,H41&lt;=Sheet1!$G$2),"2",IF(AND(H41&gt;=Sheet1!$F$3,H41&lt;=Sheet1!$G$3),"3",IF(AND(H41&gt;=Sheet1!$F$4,H41&lt;=Sheet1!$G$4),"4",IF(AND(H41&gt;=Sheet1!$F$5,H41&lt;=Sheet1!$G$5),"5",IF(AND(H41&gt;=Sheet1!$F$7,H41&lt;=Sheet1!$G$7),"7",IF(AND(H41&gt;=Sheet1!$F$8,H41&lt;=Sheet1!$G$8),"8",IF(OR(H41&gt;=Sheet1!$F$6,H41&lt;=Sheet1!$G$6),"6","ERROR")))))))))</f>
        <v/>
      </c>
      <c r="K41" s="4"/>
      <c r="L41" s="4"/>
      <c r="M41" s="6"/>
      <c r="N41" s="6"/>
      <c r="O41" s="8"/>
      <c r="P41" s="4"/>
      <c r="Q41" s="4"/>
      <c r="R41" s="5"/>
      <c r="S41" s="4"/>
      <c r="T41" s="4"/>
      <c r="U41" s="4"/>
      <c r="V41" s="4"/>
      <c r="W41" s="4"/>
      <c r="X41" s="4"/>
      <c r="Y41" s="4"/>
      <c r="Z41" s="4"/>
      <c r="AA41" s="4"/>
      <c r="AB41" s="4"/>
      <c r="AC41" s="50"/>
      <c r="AD41" s="50"/>
      <c r="AE41" s="50"/>
    </row>
    <row r="42" spans="1:31">
      <c r="A42" s="8"/>
      <c r="B42" s="8"/>
      <c r="C42" s="65"/>
      <c r="D42" s="7"/>
      <c r="E42" s="7"/>
      <c r="F42" s="48" t="str">
        <f t="shared" si="0"/>
        <v xml:space="preserve"> </v>
      </c>
      <c r="G42" s="48" t="str">
        <f t="shared" si="1"/>
        <v xml:space="preserve"> </v>
      </c>
      <c r="H42" s="28"/>
      <c r="I42" s="48" t="str">
        <f>IF(H42="","",IF(Sheet1!$A$1=2,IF(AND(H42&gt;=Sheet1!$C$1,H42&lt;=Sheet1!$D$1),"1",IF(OR(H42&gt;=Sheet1!$C$2,H42&lt;=Sheet1!$D$2),"2","ERROR")),IF(AND(H42&gt;=Sheet1!$C$1,H42&lt;=Sheet1!$D$1),"1",IF(AND(H42&gt;=Sheet1!$C$2,H42&lt;=Sheet1!$D$2),"2",IF(OR(H42&gt;=Sheet1!$C$3,H42&lt;=Sheet1!$D$3),"3","ERROR")))))</f>
        <v/>
      </c>
      <c r="J42" s="49" t="str">
        <f>IF(H42="","",IF(AND(H42&gt;=Sheet1!$F$1,H42&lt;=Sheet1!$G$1),"1",IF(AND(H42&gt;=Sheet1!$F$2,H42&lt;=Sheet1!$G$2),"2",IF(AND(H42&gt;=Sheet1!$F$3,H42&lt;=Sheet1!$G$3),"3",IF(AND(H42&gt;=Sheet1!$F$4,H42&lt;=Sheet1!$G$4),"4",IF(AND(H42&gt;=Sheet1!$F$5,H42&lt;=Sheet1!$G$5),"5",IF(AND(H42&gt;=Sheet1!$F$7,H42&lt;=Sheet1!$G$7),"7",IF(AND(H42&gt;=Sheet1!$F$8,H42&lt;=Sheet1!$G$8),"8",IF(OR(H42&gt;=Sheet1!$F$6,H42&lt;=Sheet1!$G$6),"6","ERROR")))))))))</f>
        <v/>
      </c>
      <c r="K42" s="4"/>
      <c r="L42" s="4"/>
      <c r="M42" s="6"/>
      <c r="N42" s="6"/>
      <c r="O42" s="8"/>
      <c r="P42" s="4"/>
      <c r="Q42" s="4"/>
      <c r="R42" s="5"/>
      <c r="S42" s="4"/>
      <c r="T42" s="4"/>
      <c r="U42" s="4"/>
      <c r="V42" s="4"/>
      <c r="W42" s="4"/>
      <c r="X42" s="4"/>
      <c r="Y42" s="4"/>
      <c r="Z42" s="4"/>
      <c r="AA42" s="4"/>
      <c r="AB42" s="4"/>
      <c r="AC42" s="50"/>
      <c r="AD42" s="50"/>
      <c r="AE42" s="50"/>
    </row>
    <row r="43" spans="1:31">
      <c r="A43" s="8"/>
      <c r="B43" s="8"/>
      <c r="C43" s="65"/>
      <c r="D43" s="7"/>
      <c r="E43" s="7"/>
      <c r="F43" s="48" t="str">
        <f t="shared" si="0"/>
        <v xml:space="preserve"> </v>
      </c>
      <c r="G43" s="48" t="str">
        <f t="shared" si="1"/>
        <v xml:space="preserve"> </v>
      </c>
      <c r="H43" s="28"/>
      <c r="I43" s="48" t="str">
        <f>IF(H43="","",IF(Sheet1!$A$1=2,IF(AND(H43&gt;=Sheet1!$C$1,H43&lt;=Sheet1!$D$1),"1",IF(OR(H43&gt;=Sheet1!$C$2,H43&lt;=Sheet1!$D$2),"2","ERROR")),IF(AND(H43&gt;=Sheet1!$C$1,H43&lt;=Sheet1!$D$1),"1",IF(AND(H43&gt;=Sheet1!$C$2,H43&lt;=Sheet1!$D$2),"2",IF(OR(H43&gt;=Sheet1!$C$3,H43&lt;=Sheet1!$D$3),"3","ERROR")))))</f>
        <v/>
      </c>
      <c r="J43" s="49" t="str">
        <f>IF(H43="","",IF(AND(H43&gt;=Sheet1!$F$1,H43&lt;=Sheet1!$G$1),"1",IF(AND(H43&gt;=Sheet1!$F$2,H43&lt;=Sheet1!$G$2),"2",IF(AND(H43&gt;=Sheet1!$F$3,H43&lt;=Sheet1!$G$3),"3",IF(AND(H43&gt;=Sheet1!$F$4,H43&lt;=Sheet1!$G$4),"4",IF(AND(H43&gt;=Sheet1!$F$5,H43&lt;=Sheet1!$G$5),"5",IF(AND(H43&gt;=Sheet1!$F$7,H43&lt;=Sheet1!$G$7),"7",IF(AND(H43&gt;=Sheet1!$F$8,H43&lt;=Sheet1!$G$8),"8",IF(OR(H43&gt;=Sheet1!$F$6,H43&lt;=Sheet1!$G$6),"6","ERROR")))))))))</f>
        <v/>
      </c>
      <c r="K43" s="4"/>
      <c r="L43" s="4"/>
      <c r="M43" s="6"/>
      <c r="N43" s="6"/>
      <c r="O43" s="8"/>
      <c r="P43" s="4"/>
      <c r="Q43" s="4"/>
      <c r="R43" s="5"/>
      <c r="S43" s="4"/>
      <c r="T43" s="4"/>
      <c r="U43" s="4"/>
      <c r="V43" s="4"/>
      <c r="W43" s="4"/>
      <c r="X43" s="4"/>
      <c r="Y43" s="4"/>
      <c r="Z43" s="4"/>
      <c r="AA43" s="4"/>
      <c r="AB43" s="4"/>
      <c r="AC43" s="50"/>
      <c r="AD43" s="50"/>
      <c r="AE43" s="50"/>
    </row>
    <row r="44" spans="1:31">
      <c r="A44" s="8"/>
      <c r="B44" s="8"/>
      <c r="C44" s="65"/>
      <c r="D44" s="7"/>
      <c r="E44" s="7"/>
      <c r="F44" s="48" t="str">
        <f t="shared" si="0"/>
        <v xml:space="preserve"> </v>
      </c>
      <c r="G44" s="48" t="str">
        <f t="shared" si="1"/>
        <v xml:space="preserve"> </v>
      </c>
      <c r="H44" s="28"/>
      <c r="I44" s="48" t="str">
        <f>IF(H44="","",IF(Sheet1!$A$1=2,IF(AND(H44&gt;=Sheet1!$C$1,H44&lt;=Sheet1!$D$1),"1",IF(OR(H44&gt;=Sheet1!$C$2,H44&lt;=Sheet1!$D$2),"2","ERROR")),IF(AND(H44&gt;=Sheet1!$C$1,H44&lt;=Sheet1!$D$1),"1",IF(AND(H44&gt;=Sheet1!$C$2,H44&lt;=Sheet1!$D$2),"2",IF(OR(H44&gt;=Sheet1!$C$3,H44&lt;=Sheet1!$D$3),"3","ERROR")))))</f>
        <v/>
      </c>
      <c r="J44" s="49" t="str">
        <f>IF(H44="","",IF(AND(H44&gt;=Sheet1!$F$1,H44&lt;=Sheet1!$G$1),"1",IF(AND(H44&gt;=Sheet1!$F$2,H44&lt;=Sheet1!$G$2),"2",IF(AND(H44&gt;=Sheet1!$F$3,H44&lt;=Sheet1!$G$3),"3",IF(AND(H44&gt;=Sheet1!$F$4,H44&lt;=Sheet1!$G$4),"4",IF(AND(H44&gt;=Sheet1!$F$5,H44&lt;=Sheet1!$G$5),"5",IF(AND(H44&gt;=Sheet1!$F$7,H44&lt;=Sheet1!$G$7),"7",IF(AND(H44&gt;=Sheet1!$F$8,H44&lt;=Sheet1!$G$8),"8",IF(OR(H44&gt;=Sheet1!$F$6,H44&lt;=Sheet1!$G$6),"6","ERROR")))))))))</f>
        <v/>
      </c>
      <c r="K44" s="4"/>
      <c r="L44" s="4"/>
      <c r="M44" s="6"/>
      <c r="N44" s="6"/>
      <c r="O44" s="8"/>
      <c r="P44" s="4"/>
      <c r="Q44" s="4"/>
      <c r="R44" s="5"/>
      <c r="S44" s="4"/>
      <c r="T44" s="4"/>
      <c r="U44" s="4"/>
      <c r="V44" s="4"/>
      <c r="W44" s="4"/>
      <c r="X44" s="4"/>
      <c r="Y44" s="4"/>
      <c r="Z44" s="4"/>
      <c r="AA44" s="4"/>
      <c r="AB44" s="4"/>
      <c r="AC44" s="50"/>
      <c r="AD44" s="50"/>
      <c r="AE44" s="50"/>
    </row>
    <row r="45" spans="1:31">
      <c r="A45" s="8"/>
      <c r="B45" s="8"/>
      <c r="C45" s="65"/>
      <c r="D45" s="7"/>
      <c r="E45" s="7"/>
      <c r="F45" s="48" t="str">
        <f t="shared" si="0"/>
        <v xml:space="preserve"> </v>
      </c>
      <c r="G45" s="48" t="str">
        <f t="shared" si="1"/>
        <v xml:space="preserve"> </v>
      </c>
      <c r="H45" s="28"/>
      <c r="I45" s="48" t="str">
        <f>IF(H45="","",IF(Sheet1!$A$1=2,IF(AND(H45&gt;=Sheet1!$C$1,H45&lt;=Sheet1!$D$1),"1",IF(OR(H45&gt;=Sheet1!$C$2,H45&lt;=Sheet1!$D$2),"2","ERROR")),IF(AND(H45&gt;=Sheet1!$C$1,H45&lt;=Sheet1!$D$1),"1",IF(AND(H45&gt;=Sheet1!$C$2,H45&lt;=Sheet1!$D$2),"2",IF(OR(H45&gt;=Sheet1!$C$3,H45&lt;=Sheet1!$D$3),"3","ERROR")))))</f>
        <v/>
      </c>
      <c r="J45" s="49" t="str">
        <f>IF(H45="","",IF(AND(H45&gt;=Sheet1!$F$1,H45&lt;=Sheet1!$G$1),"1",IF(AND(H45&gt;=Sheet1!$F$2,H45&lt;=Sheet1!$G$2),"2",IF(AND(H45&gt;=Sheet1!$F$3,H45&lt;=Sheet1!$G$3),"3",IF(AND(H45&gt;=Sheet1!$F$4,H45&lt;=Sheet1!$G$4),"4",IF(AND(H45&gt;=Sheet1!$F$5,H45&lt;=Sheet1!$G$5),"5",IF(AND(H45&gt;=Sheet1!$F$7,H45&lt;=Sheet1!$G$7),"7",IF(AND(H45&gt;=Sheet1!$F$8,H45&lt;=Sheet1!$G$8),"8",IF(OR(H45&gt;=Sheet1!$F$6,H45&lt;=Sheet1!$G$6),"6","ERROR")))))))))</f>
        <v/>
      </c>
      <c r="K45" s="4"/>
      <c r="L45" s="4"/>
      <c r="M45" s="6"/>
      <c r="N45" s="6"/>
      <c r="O45" s="8"/>
      <c r="P45" s="4"/>
      <c r="Q45" s="4"/>
      <c r="R45" s="5"/>
      <c r="S45" s="4"/>
      <c r="T45" s="4"/>
      <c r="U45" s="4"/>
      <c r="V45" s="4"/>
      <c r="W45" s="4"/>
      <c r="X45" s="4"/>
      <c r="Y45" s="4"/>
      <c r="Z45" s="4"/>
      <c r="AA45" s="4"/>
      <c r="AB45" s="4"/>
      <c r="AC45" s="50"/>
      <c r="AD45" s="50"/>
      <c r="AE45" s="50"/>
    </row>
    <row r="46" spans="1:31">
      <c r="A46" s="8"/>
      <c r="B46" s="8"/>
      <c r="C46" s="65"/>
      <c r="D46" s="7"/>
      <c r="E46" s="7"/>
      <c r="F46" s="48" t="str">
        <f t="shared" si="0"/>
        <v xml:space="preserve"> </v>
      </c>
      <c r="G46" s="48" t="str">
        <f t="shared" si="1"/>
        <v xml:space="preserve"> </v>
      </c>
      <c r="H46" s="28"/>
      <c r="I46" s="48" t="str">
        <f>IF(H46="","",IF(Sheet1!$A$1=2,IF(AND(H46&gt;=Sheet1!$C$1,H46&lt;=Sheet1!$D$1),"1",IF(OR(H46&gt;=Sheet1!$C$2,H46&lt;=Sheet1!$D$2),"2","ERROR")),IF(AND(H46&gt;=Sheet1!$C$1,H46&lt;=Sheet1!$D$1),"1",IF(AND(H46&gt;=Sheet1!$C$2,H46&lt;=Sheet1!$D$2),"2",IF(OR(H46&gt;=Sheet1!$C$3,H46&lt;=Sheet1!$D$3),"3","ERROR")))))</f>
        <v/>
      </c>
      <c r="J46" s="49" t="str">
        <f>IF(H46="","",IF(AND(H46&gt;=Sheet1!$F$1,H46&lt;=Sheet1!$G$1),"1",IF(AND(H46&gt;=Sheet1!$F$2,H46&lt;=Sheet1!$G$2),"2",IF(AND(H46&gt;=Sheet1!$F$3,H46&lt;=Sheet1!$G$3),"3",IF(AND(H46&gt;=Sheet1!$F$4,H46&lt;=Sheet1!$G$4),"4",IF(AND(H46&gt;=Sheet1!$F$5,H46&lt;=Sheet1!$G$5),"5",IF(AND(H46&gt;=Sheet1!$F$7,H46&lt;=Sheet1!$G$7),"7",IF(AND(H46&gt;=Sheet1!$F$8,H46&lt;=Sheet1!$G$8),"8",IF(OR(H46&gt;=Sheet1!$F$6,H46&lt;=Sheet1!$G$6),"6","ERROR")))))))))</f>
        <v/>
      </c>
      <c r="K46" s="4"/>
      <c r="L46" s="4"/>
      <c r="M46" s="6"/>
      <c r="N46" s="6"/>
      <c r="O46" s="8"/>
      <c r="P46" s="4"/>
      <c r="Q46" s="4"/>
      <c r="R46" s="5"/>
      <c r="S46" s="4"/>
      <c r="T46" s="4"/>
      <c r="U46" s="4"/>
      <c r="V46" s="4"/>
      <c r="W46" s="4"/>
      <c r="X46" s="4"/>
      <c r="Y46" s="4"/>
      <c r="Z46" s="4"/>
      <c r="AA46" s="4"/>
      <c r="AB46" s="4"/>
      <c r="AC46" s="50"/>
      <c r="AD46" s="50"/>
      <c r="AE46" s="50"/>
    </row>
    <row r="47" spans="1:31">
      <c r="A47" s="8"/>
      <c r="B47" s="8"/>
      <c r="C47" s="65"/>
      <c r="D47" s="7"/>
      <c r="E47" s="7"/>
      <c r="F47" s="48" t="str">
        <f t="shared" si="0"/>
        <v xml:space="preserve"> </v>
      </c>
      <c r="G47" s="48" t="str">
        <f t="shared" si="1"/>
        <v xml:space="preserve"> </v>
      </c>
      <c r="H47" s="28"/>
      <c r="I47" s="48" t="str">
        <f>IF(H47="","",IF(Sheet1!$A$1=2,IF(AND(H47&gt;=Sheet1!$C$1,H47&lt;=Sheet1!$D$1),"1",IF(OR(H47&gt;=Sheet1!$C$2,H47&lt;=Sheet1!$D$2),"2","ERROR")),IF(AND(H47&gt;=Sheet1!$C$1,H47&lt;=Sheet1!$D$1),"1",IF(AND(H47&gt;=Sheet1!$C$2,H47&lt;=Sheet1!$D$2),"2",IF(OR(H47&gt;=Sheet1!$C$3,H47&lt;=Sheet1!$D$3),"3","ERROR")))))</f>
        <v/>
      </c>
      <c r="J47" s="49" t="str">
        <f>IF(H47="","",IF(AND(H47&gt;=Sheet1!$F$1,H47&lt;=Sheet1!$G$1),"1",IF(AND(H47&gt;=Sheet1!$F$2,H47&lt;=Sheet1!$G$2),"2",IF(AND(H47&gt;=Sheet1!$F$3,H47&lt;=Sheet1!$G$3),"3",IF(AND(H47&gt;=Sheet1!$F$4,H47&lt;=Sheet1!$G$4),"4",IF(AND(H47&gt;=Sheet1!$F$5,H47&lt;=Sheet1!$G$5),"5",IF(AND(H47&gt;=Sheet1!$F$7,H47&lt;=Sheet1!$G$7),"7",IF(AND(H47&gt;=Sheet1!$F$8,H47&lt;=Sheet1!$G$8),"8",IF(OR(H47&gt;=Sheet1!$F$6,H47&lt;=Sheet1!$G$6),"6","ERROR")))))))))</f>
        <v/>
      </c>
      <c r="K47" s="4"/>
      <c r="L47" s="4"/>
      <c r="M47" s="6"/>
      <c r="N47" s="6"/>
      <c r="O47" s="8"/>
      <c r="P47" s="4"/>
      <c r="Q47" s="4"/>
      <c r="R47" s="5"/>
      <c r="S47" s="4"/>
      <c r="T47" s="4"/>
      <c r="U47" s="4"/>
      <c r="V47" s="4"/>
      <c r="W47" s="4"/>
      <c r="X47" s="4"/>
      <c r="Y47" s="4"/>
      <c r="Z47" s="4"/>
      <c r="AA47" s="4"/>
      <c r="AB47" s="4"/>
      <c r="AC47" s="50"/>
      <c r="AD47" s="50"/>
      <c r="AE47" s="50"/>
    </row>
    <row r="48" spans="1:31">
      <c r="A48" s="8"/>
      <c r="B48" s="8"/>
      <c r="C48" s="65"/>
      <c r="D48" s="7"/>
      <c r="E48" s="7"/>
      <c r="F48" s="48" t="str">
        <f t="shared" si="0"/>
        <v xml:space="preserve"> </v>
      </c>
      <c r="G48" s="48" t="str">
        <f t="shared" si="1"/>
        <v xml:space="preserve"> </v>
      </c>
      <c r="H48" s="28"/>
      <c r="I48" s="48" t="str">
        <f>IF(H48="","",IF(Sheet1!$A$1=2,IF(AND(H48&gt;=Sheet1!$C$1,H48&lt;=Sheet1!$D$1),"1",IF(OR(H48&gt;=Sheet1!$C$2,H48&lt;=Sheet1!$D$2),"2","ERROR")),IF(AND(H48&gt;=Sheet1!$C$1,H48&lt;=Sheet1!$D$1),"1",IF(AND(H48&gt;=Sheet1!$C$2,H48&lt;=Sheet1!$D$2),"2",IF(OR(H48&gt;=Sheet1!$C$3,H48&lt;=Sheet1!$D$3),"3","ERROR")))))</f>
        <v/>
      </c>
      <c r="J48" s="49" t="str">
        <f>IF(H48="","",IF(AND(H48&gt;=Sheet1!$F$1,H48&lt;=Sheet1!$G$1),"1",IF(AND(H48&gt;=Sheet1!$F$2,H48&lt;=Sheet1!$G$2),"2",IF(AND(H48&gt;=Sheet1!$F$3,H48&lt;=Sheet1!$G$3),"3",IF(AND(H48&gt;=Sheet1!$F$4,H48&lt;=Sheet1!$G$4),"4",IF(AND(H48&gt;=Sheet1!$F$5,H48&lt;=Sheet1!$G$5),"5",IF(AND(H48&gt;=Sheet1!$F$7,H48&lt;=Sheet1!$G$7),"7",IF(AND(H48&gt;=Sheet1!$F$8,H48&lt;=Sheet1!$G$8),"8",IF(OR(H48&gt;=Sheet1!$F$6,H48&lt;=Sheet1!$G$6),"6","ERROR")))))))))</f>
        <v/>
      </c>
      <c r="K48" s="4"/>
      <c r="L48" s="4"/>
      <c r="M48" s="6"/>
      <c r="N48" s="6"/>
      <c r="O48" s="8"/>
      <c r="P48" s="4"/>
      <c r="Q48" s="4"/>
      <c r="R48" s="5"/>
      <c r="S48" s="4"/>
      <c r="T48" s="4"/>
      <c r="U48" s="4"/>
      <c r="V48" s="4"/>
      <c r="W48" s="4"/>
      <c r="X48" s="4"/>
      <c r="Y48" s="4"/>
      <c r="Z48" s="4"/>
      <c r="AA48" s="4"/>
      <c r="AB48" s="4"/>
      <c r="AC48" s="50"/>
      <c r="AD48" s="50"/>
      <c r="AE48" s="50"/>
    </row>
    <row r="49" spans="1:31">
      <c r="A49" s="8"/>
      <c r="B49" s="8"/>
      <c r="C49" s="65"/>
      <c r="D49" s="7"/>
      <c r="E49" s="7"/>
      <c r="F49" s="48" t="str">
        <f t="shared" si="0"/>
        <v xml:space="preserve"> </v>
      </c>
      <c r="G49" s="48" t="str">
        <f t="shared" si="1"/>
        <v xml:space="preserve"> </v>
      </c>
      <c r="H49" s="28"/>
      <c r="I49" s="48" t="str">
        <f>IF(H49="","",IF(Sheet1!$A$1=2,IF(AND(H49&gt;=Sheet1!$C$1,H49&lt;=Sheet1!$D$1),"1",IF(OR(H49&gt;=Sheet1!$C$2,H49&lt;=Sheet1!$D$2),"2","ERROR")),IF(AND(H49&gt;=Sheet1!$C$1,H49&lt;=Sheet1!$D$1),"1",IF(AND(H49&gt;=Sheet1!$C$2,H49&lt;=Sheet1!$D$2),"2",IF(OR(H49&gt;=Sheet1!$C$3,H49&lt;=Sheet1!$D$3),"3","ERROR")))))</f>
        <v/>
      </c>
      <c r="J49" s="49" t="str">
        <f>IF(H49="","",IF(AND(H49&gt;=Sheet1!$F$1,H49&lt;=Sheet1!$G$1),"1",IF(AND(H49&gt;=Sheet1!$F$2,H49&lt;=Sheet1!$G$2),"2",IF(AND(H49&gt;=Sheet1!$F$3,H49&lt;=Sheet1!$G$3),"3",IF(AND(H49&gt;=Sheet1!$F$4,H49&lt;=Sheet1!$G$4),"4",IF(AND(H49&gt;=Sheet1!$F$5,H49&lt;=Sheet1!$G$5),"5",IF(AND(H49&gt;=Sheet1!$F$7,H49&lt;=Sheet1!$G$7),"7",IF(AND(H49&gt;=Sheet1!$F$8,H49&lt;=Sheet1!$G$8),"8",IF(OR(H49&gt;=Sheet1!$F$6,H49&lt;=Sheet1!$G$6),"6","ERROR")))))))))</f>
        <v/>
      </c>
      <c r="K49" s="4"/>
      <c r="L49" s="4"/>
      <c r="M49" s="6"/>
      <c r="N49" s="6"/>
      <c r="O49" s="8"/>
      <c r="P49" s="4"/>
      <c r="Q49" s="4"/>
      <c r="R49" s="5"/>
      <c r="S49" s="4"/>
      <c r="T49" s="4"/>
      <c r="U49" s="4"/>
      <c r="V49" s="4"/>
      <c r="W49" s="4"/>
      <c r="X49" s="4"/>
      <c r="Y49" s="4"/>
      <c r="Z49" s="4"/>
      <c r="AA49" s="4"/>
      <c r="AB49" s="4"/>
      <c r="AC49" s="50"/>
      <c r="AD49" s="50"/>
      <c r="AE49" s="50"/>
    </row>
    <row r="50" spans="1:31">
      <c r="A50" s="8"/>
      <c r="B50" s="8"/>
      <c r="C50" s="65"/>
      <c r="D50" s="7"/>
      <c r="E50" s="7"/>
      <c r="F50" s="48" t="str">
        <f t="shared" si="0"/>
        <v xml:space="preserve"> </v>
      </c>
      <c r="G50" s="48" t="str">
        <f t="shared" si="1"/>
        <v xml:space="preserve"> </v>
      </c>
      <c r="H50" s="28"/>
      <c r="I50" s="48" t="str">
        <f>IF(H50="","",IF(Sheet1!$A$1=2,IF(AND(H50&gt;=Sheet1!$C$1,H50&lt;=Sheet1!$D$1),"1",IF(OR(H50&gt;=Sheet1!$C$2,H50&lt;=Sheet1!$D$2),"2","ERROR")),IF(AND(H50&gt;=Sheet1!$C$1,H50&lt;=Sheet1!$D$1),"1",IF(AND(H50&gt;=Sheet1!$C$2,H50&lt;=Sheet1!$D$2),"2",IF(OR(H50&gt;=Sheet1!$C$3,H50&lt;=Sheet1!$D$3),"3","ERROR")))))</f>
        <v/>
      </c>
      <c r="J50" s="49" t="str">
        <f>IF(H50="","",IF(AND(H50&gt;=Sheet1!$F$1,H50&lt;=Sheet1!$G$1),"1",IF(AND(H50&gt;=Sheet1!$F$2,H50&lt;=Sheet1!$G$2),"2",IF(AND(H50&gt;=Sheet1!$F$3,H50&lt;=Sheet1!$G$3),"3",IF(AND(H50&gt;=Sheet1!$F$4,H50&lt;=Sheet1!$G$4),"4",IF(AND(H50&gt;=Sheet1!$F$5,H50&lt;=Sheet1!$G$5),"5",IF(AND(H50&gt;=Sheet1!$F$7,H50&lt;=Sheet1!$G$7),"7",IF(AND(H50&gt;=Sheet1!$F$8,H50&lt;=Sheet1!$G$8),"8",IF(OR(H50&gt;=Sheet1!$F$6,H50&lt;=Sheet1!$G$6),"6","ERROR")))))))))</f>
        <v/>
      </c>
      <c r="K50" s="4"/>
      <c r="L50" s="4"/>
      <c r="M50" s="6"/>
      <c r="N50" s="6"/>
      <c r="O50" s="8"/>
      <c r="P50" s="4"/>
      <c r="Q50" s="4"/>
      <c r="R50" s="5"/>
      <c r="S50" s="4"/>
      <c r="T50" s="4"/>
      <c r="U50" s="4"/>
      <c r="V50" s="4"/>
      <c r="W50" s="4"/>
      <c r="X50" s="4"/>
      <c r="Y50" s="4"/>
      <c r="Z50" s="4"/>
      <c r="AA50" s="4"/>
      <c r="AB50" s="4"/>
      <c r="AC50" s="50"/>
      <c r="AD50" s="50"/>
      <c r="AE50" s="50"/>
    </row>
    <row r="51" spans="1:31">
      <c r="A51" s="8"/>
      <c r="B51" s="8"/>
      <c r="C51" s="65"/>
      <c r="D51" s="7"/>
      <c r="E51" s="7"/>
      <c r="F51" s="48" t="str">
        <f t="shared" si="0"/>
        <v xml:space="preserve"> </v>
      </c>
      <c r="G51" s="48" t="str">
        <f t="shared" si="1"/>
        <v xml:space="preserve"> </v>
      </c>
      <c r="H51" s="28"/>
      <c r="I51" s="48" t="str">
        <f>IF(H51="","",IF(Sheet1!$A$1=2,IF(AND(H51&gt;=Sheet1!$C$1,H51&lt;=Sheet1!$D$1),"1",IF(OR(H51&gt;=Sheet1!$C$2,H51&lt;=Sheet1!$D$2),"2","ERROR")),IF(AND(H51&gt;=Sheet1!$C$1,H51&lt;=Sheet1!$D$1),"1",IF(AND(H51&gt;=Sheet1!$C$2,H51&lt;=Sheet1!$D$2),"2",IF(OR(H51&gt;=Sheet1!$C$3,H51&lt;=Sheet1!$D$3),"3","ERROR")))))</f>
        <v/>
      </c>
      <c r="J51" s="49" t="str">
        <f>IF(H51="","",IF(AND(H51&gt;=Sheet1!$F$1,H51&lt;=Sheet1!$G$1),"1",IF(AND(H51&gt;=Sheet1!$F$2,H51&lt;=Sheet1!$G$2),"2",IF(AND(H51&gt;=Sheet1!$F$3,H51&lt;=Sheet1!$G$3),"3",IF(AND(H51&gt;=Sheet1!$F$4,H51&lt;=Sheet1!$G$4),"4",IF(AND(H51&gt;=Sheet1!$F$5,H51&lt;=Sheet1!$G$5),"5",IF(AND(H51&gt;=Sheet1!$F$7,H51&lt;=Sheet1!$G$7),"7",IF(AND(H51&gt;=Sheet1!$F$8,H51&lt;=Sheet1!$G$8),"8",IF(OR(H51&gt;=Sheet1!$F$6,H51&lt;=Sheet1!$G$6),"6","ERROR")))))))))</f>
        <v/>
      </c>
      <c r="K51" s="4"/>
      <c r="L51" s="4"/>
      <c r="M51" s="6"/>
      <c r="N51" s="6"/>
      <c r="O51" s="8"/>
      <c r="P51" s="4"/>
      <c r="Q51" s="4"/>
      <c r="R51" s="5"/>
      <c r="S51" s="4"/>
      <c r="T51" s="4"/>
      <c r="U51" s="4"/>
      <c r="V51" s="4"/>
      <c r="W51" s="4"/>
      <c r="X51" s="4"/>
      <c r="Y51" s="4"/>
      <c r="Z51" s="4"/>
      <c r="AA51" s="4"/>
      <c r="AB51" s="4"/>
      <c r="AC51" s="50"/>
      <c r="AD51" s="50"/>
      <c r="AE51" s="50"/>
    </row>
    <row r="52" spans="1:31">
      <c r="A52" s="8"/>
      <c r="B52" s="8"/>
      <c r="C52" s="65"/>
      <c r="D52" s="7"/>
      <c r="E52" s="7"/>
      <c r="F52" s="48" t="str">
        <f t="shared" si="0"/>
        <v xml:space="preserve"> </v>
      </c>
      <c r="G52" s="48" t="str">
        <f t="shared" si="1"/>
        <v xml:space="preserve"> </v>
      </c>
      <c r="H52" s="28"/>
      <c r="I52" s="48" t="str">
        <f>IF(H52="","",IF(Sheet1!$A$1=2,IF(AND(H52&gt;=Sheet1!$C$1,H52&lt;=Sheet1!$D$1),"1",IF(OR(H52&gt;=Sheet1!$C$2,H52&lt;=Sheet1!$D$2),"2","ERROR")),IF(AND(H52&gt;=Sheet1!$C$1,H52&lt;=Sheet1!$D$1),"1",IF(AND(H52&gt;=Sheet1!$C$2,H52&lt;=Sheet1!$D$2),"2",IF(OR(H52&gt;=Sheet1!$C$3,H52&lt;=Sheet1!$D$3),"3","ERROR")))))</f>
        <v/>
      </c>
      <c r="J52" s="49" t="str">
        <f>IF(H52="","",IF(AND(H52&gt;=Sheet1!$F$1,H52&lt;=Sheet1!$G$1),"1",IF(AND(H52&gt;=Sheet1!$F$2,H52&lt;=Sheet1!$G$2),"2",IF(AND(H52&gt;=Sheet1!$F$3,H52&lt;=Sheet1!$G$3),"3",IF(AND(H52&gt;=Sheet1!$F$4,H52&lt;=Sheet1!$G$4),"4",IF(AND(H52&gt;=Sheet1!$F$5,H52&lt;=Sheet1!$G$5),"5",IF(AND(H52&gt;=Sheet1!$F$7,H52&lt;=Sheet1!$G$7),"7",IF(AND(H52&gt;=Sheet1!$F$8,H52&lt;=Sheet1!$G$8),"8",IF(OR(H52&gt;=Sheet1!$F$6,H52&lt;=Sheet1!$G$6),"6","ERROR")))))))))</f>
        <v/>
      </c>
      <c r="K52" s="4"/>
      <c r="L52" s="4"/>
      <c r="M52" s="6"/>
      <c r="N52" s="6"/>
      <c r="O52" s="8"/>
      <c r="P52" s="4"/>
      <c r="Q52" s="4"/>
      <c r="R52" s="5"/>
      <c r="S52" s="4"/>
      <c r="T52" s="4"/>
      <c r="U52" s="4"/>
      <c r="V52" s="4"/>
      <c r="W52" s="4"/>
      <c r="X52" s="4"/>
      <c r="Y52" s="4"/>
      <c r="Z52" s="4"/>
      <c r="AA52" s="4"/>
      <c r="AB52" s="4"/>
      <c r="AC52" s="50"/>
      <c r="AD52" s="50"/>
      <c r="AE52" s="50"/>
    </row>
    <row r="53" spans="1:31">
      <c r="A53" s="8"/>
      <c r="B53" s="8"/>
      <c r="C53" s="65"/>
      <c r="D53" s="7"/>
      <c r="E53" s="7"/>
      <c r="F53" s="48" t="str">
        <f t="shared" si="0"/>
        <v xml:space="preserve"> </v>
      </c>
      <c r="G53" s="48" t="str">
        <f t="shared" si="1"/>
        <v xml:space="preserve"> </v>
      </c>
      <c r="H53" s="28"/>
      <c r="I53" s="48" t="str">
        <f>IF(H53="","",IF(Sheet1!$A$1=2,IF(AND(H53&gt;=Sheet1!$C$1,H53&lt;=Sheet1!$D$1),"1",IF(OR(H53&gt;=Sheet1!$C$2,H53&lt;=Sheet1!$D$2),"2","ERROR")),IF(AND(H53&gt;=Sheet1!$C$1,H53&lt;=Sheet1!$D$1),"1",IF(AND(H53&gt;=Sheet1!$C$2,H53&lt;=Sheet1!$D$2),"2",IF(OR(H53&gt;=Sheet1!$C$3,H53&lt;=Sheet1!$D$3),"3","ERROR")))))</f>
        <v/>
      </c>
      <c r="J53" s="49" t="str">
        <f>IF(H53="","",IF(AND(H53&gt;=Sheet1!$F$1,H53&lt;=Sheet1!$G$1),"1",IF(AND(H53&gt;=Sheet1!$F$2,H53&lt;=Sheet1!$G$2),"2",IF(AND(H53&gt;=Sheet1!$F$3,H53&lt;=Sheet1!$G$3),"3",IF(AND(H53&gt;=Sheet1!$F$4,H53&lt;=Sheet1!$G$4),"4",IF(AND(H53&gt;=Sheet1!$F$5,H53&lt;=Sheet1!$G$5),"5",IF(AND(H53&gt;=Sheet1!$F$7,H53&lt;=Sheet1!$G$7),"7",IF(AND(H53&gt;=Sheet1!$F$8,H53&lt;=Sheet1!$G$8),"8",IF(OR(H53&gt;=Sheet1!$F$6,H53&lt;=Sheet1!$G$6),"6","ERROR")))))))))</f>
        <v/>
      </c>
      <c r="K53" s="4"/>
      <c r="L53" s="4"/>
      <c r="M53" s="6"/>
      <c r="N53" s="6"/>
      <c r="O53" s="8"/>
      <c r="P53" s="4"/>
      <c r="Q53" s="4"/>
      <c r="R53" s="5"/>
      <c r="S53" s="4"/>
      <c r="T53" s="4"/>
      <c r="U53" s="4"/>
      <c r="V53" s="4"/>
      <c r="W53" s="4"/>
      <c r="X53" s="4"/>
      <c r="Y53" s="4"/>
      <c r="Z53" s="4"/>
      <c r="AA53" s="4"/>
      <c r="AB53" s="4"/>
      <c r="AC53" s="50"/>
      <c r="AD53" s="50"/>
      <c r="AE53" s="50"/>
    </row>
    <row r="54" spans="1:31">
      <c r="A54" s="8"/>
      <c r="B54" s="8"/>
      <c r="C54" s="65"/>
      <c r="D54" s="7"/>
      <c r="E54" s="7"/>
      <c r="F54" s="48" t="str">
        <f t="shared" si="0"/>
        <v xml:space="preserve"> </v>
      </c>
      <c r="G54" s="48" t="str">
        <f t="shared" si="1"/>
        <v xml:space="preserve"> </v>
      </c>
      <c r="H54" s="28"/>
      <c r="I54" s="48" t="str">
        <f>IF(H54="","",IF(Sheet1!$A$1=2,IF(AND(H54&gt;=Sheet1!$C$1,H54&lt;=Sheet1!$D$1),"1",IF(OR(H54&gt;=Sheet1!$C$2,H54&lt;=Sheet1!$D$2),"2","ERROR")),IF(AND(H54&gt;=Sheet1!$C$1,H54&lt;=Sheet1!$D$1),"1",IF(AND(H54&gt;=Sheet1!$C$2,H54&lt;=Sheet1!$D$2),"2",IF(OR(H54&gt;=Sheet1!$C$3,H54&lt;=Sheet1!$D$3),"3","ERROR")))))</f>
        <v/>
      </c>
      <c r="J54" s="49" t="str">
        <f>IF(H54="","",IF(AND(H54&gt;=Sheet1!$F$1,H54&lt;=Sheet1!$G$1),"1",IF(AND(H54&gt;=Sheet1!$F$2,H54&lt;=Sheet1!$G$2),"2",IF(AND(H54&gt;=Sheet1!$F$3,H54&lt;=Sheet1!$G$3),"3",IF(AND(H54&gt;=Sheet1!$F$4,H54&lt;=Sheet1!$G$4),"4",IF(AND(H54&gt;=Sheet1!$F$5,H54&lt;=Sheet1!$G$5),"5",IF(AND(H54&gt;=Sheet1!$F$7,H54&lt;=Sheet1!$G$7),"7",IF(AND(H54&gt;=Sheet1!$F$8,H54&lt;=Sheet1!$G$8),"8",IF(OR(H54&gt;=Sheet1!$F$6,H54&lt;=Sheet1!$G$6),"6","ERROR")))))))))</f>
        <v/>
      </c>
      <c r="K54" s="4"/>
      <c r="L54" s="4"/>
      <c r="M54" s="6"/>
      <c r="N54" s="6"/>
      <c r="O54" s="8"/>
      <c r="P54" s="4"/>
      <c r="Q54" s="4"/>
      <c r="R54" s="5"/>
      <c r="S54" s="4"/>
      <c r="T54" s="4"/>
      <c r="U54" s="4"/>
      <c r="V54" s="4"/>
      <c r="W54" s="4"/>
      <c r="X54" s="4"/>
      <c r="Y54" s="4"/>
      <c r="Z54" s="4"/>
      <c r="AA54" s="4"/>
      <c r="AB54" s="4"/>
      <c r="AC54" s="50"/>
      <c r="AD54" s="50"/>
      <c r="AE54" s="50"/>
    </row>
    <row r="55" spans="1:31">
      <c r="A55" s="8"/>
      <c r="B55" s="8"/>
      <c r="C55" s="65"/>
      <c r="D55" s="7"/>
      <c r="E55" s="7"/>
      <c r="F55" s="48" t="str">
        <f t="shared" si="0"/>
        <v xml:space="preserve"> </v>
      </c>
      <c r="G55" s="48" t="str">
        <f t="shared" si="1"/>
        <v xml:space="preserve"> </v>
      </c>
      <c r="H55" s="28"/>
      <c r="I55" s="48" t="str">
        <f>IF(H55="","",IF(Sheet1!$A$1=2,IF(AND(H55&gt;=Sheet1!$C$1,H55&lt;=Sheet1!$D$1),"1",IF(OR(H55&gt;=Sheet1!$C$2,H55&lt;=Sheet1!$D$2),"2","ERROR")),IF(AND(H55&gt;=Sheet1!$C$1,H55&lt;=Sheet1!$D$1),"1",IF(AND(H55&gt;=Sheet1!$C$2,H55&lt;=Sheet1!$D$2),"2",IF(OR(H55&gt;=Sheet1!$C$3,H55&lt;=Sheet1!$D$3),"3","ERROR")))))</f>
        <v/>
      </c>
      <c r="J55" s="49" t="str">
        <f>IF(H55="","",IF(AND(H55&gt;=Sheet1!$F$1,H55&lt;=Sheet1!$G$1),"1",IF(AND(H55&gt;=Sheet1!$F$2,H55&lt;=Sheet1!$G$2),"2",IF(AND(H55&gt;=Sheet1!$F$3,H55&lt;=Sheet1!$G$3),"3",IF(AND(H55&gt;=Sheet1!$F$4,H55&lt;=Sheet1!$G$4),"4",IF(AND(H55&gt;=Sheet1!$F$5,H55&lt;=Sheet1!$G$5),"5",IF(AND(H55&gt;=Sheet1!$F$7,H55&lt;=Sheet1!$G$7),"7",IF(AND(H55&gt;=Sheet1!$F$8,H55&lt;=Sheet1!$G$8),"8",IF(OR(H55&gt;=Sheet1!$F$6,H55&lt;=Sheet1!$G$6),"6","ERROR")))))))))</f>
        <v/>
      </c>
      <c r="K55" s="4"/>
      <c r="L55" s="4"/>
      <c r="M55" s="6"/>
      <c r="N55" s="6"/>
      <c r="O55" s="8"/>
      <c r="P55" s="4"/>
      <c r="Q55" s="4"/>
      <c r="R55" s="5"/>
      <c r="S55" s="4"/>
      <c r="T55" s="4"/>
      <c r="U55" s="4"/>
      <c r="V55" s="4"/>
      <c r="W55" s="4"/>
      <c r="X55" s="4"/>
      <c r="Y55" s="4"/>
      <c r="Z55" s="4"/>
      <c r="AA55" s="4"/>
      <c r="AB55" s="4"/>
      <c r="AC55" s="50"/>
      <c r="AD55" s="50"/>
      <c r="AE55" s="50"/>
    </row>
    <row r="56" spans="1:31">
      <c r="A56" s="8"/>
      <c r="B56" s="8"/>
      <c r="C56" s="65"/>
      <c r="D56" s="7"/>
      <c r="E56" s="7"/>
      <c r="F56" s="48" t="str">
        <f t="shared" si="0"/>
        <v xml:space="preserve"> </v>
      </c>
      <c r="G56" s="48" t="str">
        <f t="shared" si="1"/>
        <v xml:space="preserve"> </v>
      </c>
      <c r="H56" s="28"/>
      <c r="I56" s="48" t="str">
        <f>IF(H56="","",IF(Sheet1!$A$1=2,IF(AND(H56&gt;=Sheet1!$C$1,H56&lt;=Sheet1!$D$1),"1",IF(OR(H56&gt;=Sheet1!$C$2,H56&lt;=Sheet1!$D$2),"2","ERROR")),IF(AND(H56&gt;=Sheet1!$C$1,H56&lt;=Sheet1!$D$1),"1",IF(AND(H56&gt;=Sheet1!$C$2,H56&lt;=Sheet1!$D$2),"2",IF(OR(H56&gt;=Sheet1!$C$3,H56&lt;=Sheet1!$D$3),"3","ERROR")))))</f>
        <v/>
      </c>
      <c r="J56" s="49" t="str">
        <f>IF(H56="","",IF(AND(H56&gt;=Sheet1!$F$1,H56&lt;=Sheet1!$G$1),"1",IF(AND(H56&gt;=Sheet1!$F$2,H56&lt;=Sheet1!$G$2),"2",IF(AND(H56&gt;=Sheet1!$F$3,H56&lt;=Sheet1!$G$3),"3",IF(AND(H56&gt;=Sheet1!$F$4,H56&lt;=Sheet1!$G$4),"4",IF(AND(H56&gt;=Sheet1!$F$5,H56&lt;=Sheet1!$G$5),"5",IF(AND(H56&gt;=Sheet1!$F$7,H56&lt;=Sheet1!$G$7),"7",IF(AND(H56&gt;=Sheet1!$F$8,H56&lt;=Sheet1!$G$8),"8",IF(OR(H56&gt;=Sheet1!$F$6,H56&lt;=Sheet1!$G$6),"6","ERROR")))))))))</f>
        <v/>
      </c>
      <c r="K56" s="4"/>
      <c r="L56" s="4"/>
      <c r="M56" s="6"/>
      <c r="N56" s="6"/>
      <c r="O56" s="8"/>
      <c r="P56" s="4"/>
      <c r="Q56" s="4"/>
      <c r="R56" s="5"/>
      <c r="S56" s="4"/>
      <c r="T56" s="4"/>
      <c r="U56" s="4"/>
      <c r="V56" s="4"/>
      <c r="W56" s="4"/>
      <c r="X56" s="4"/>
      <c r="Y56" s="4"/>
      <c r="Z56" s="4"/>
      <c r="AA56" s="4"/>
      <c r="AB56" s="4"/>
      <c r="AC56" s="50"/>
      <c r="AD56" s="50"/>
      <c r="AE56" s="50"/>
    </row>
    <row r="57" spans="1:31">
      <c r="A57" s="8"/>
      <c r="B57" s="8"/>
      <c r="C57" s="65"/>
      <c r="D57" s="7"/>
      <c r="E57" s="7"/>
      <c r="F57" s="48" t="str">
        <f t="shared" si="0"/>
        <v xml:space="preserve"> </v>
      </c>
      <c r="G57" s="48" t="str">
        <f t="shared" si="1"/>
        <v xml:space="preserve"> </v>
      </c>
      <c r="H57" s="28"/>
      <c r="I57" s="48" t="str">
        <f>IF(H57="","",IF(Sheet1!$A$1=2,IF(AND(H57&gt;=Sheet1!$C$1,H57&lt;=Sheet1!$D$1),"1",IF(OR(H57&gt;=Sheet1!$C$2,H57&lt;=Sheet1!$D$2),"2","ERROR")),IF(AND(H57&gt;=Sheet1!$C$1,H57&lt;=Sheet1!$D$1),"1",IF(AND(H57&gt;=Sheet1!$C$2,H57&lt;=Sheet1!$D$2),"2",IF(OR(H57&gt;=Sheet1!$C$3,H57&lt;=Sheet1!$D$3),"3","ERROR")))))</f>
        <v/>
      </c>
      <c r="J57" s="49" t="str">
        <f>IF(H57="","",IF(AND(H57&gt;=Sheet1!$F$1,H57&lt;=Sheet1!$G$1),"1",IF(AND(H57&gt;=Sheet1!$F$2,H57&lt;=Sheet1!$G$2),"2",IF(AND(H57&gt;=Sheet1!$F$3,H57&lt;=Sheet1!$G$3),"3",IF(AND(H57&gt;=Sheet1!$F$4,H57&lt;=Sheet1!$G$4),"4",IF(AND(H57&gt;=Sheet1!$F$5,H57&lt;=Sheet1!$G$5),"5",IF(AND(H57&gt;=Sheet1!$F$7,H57&lt;=Sheet1!$G$7),"7",IF(AND(H57&gt;=Sheet1!$F$8,H57&lt;=Sheet1!$G$8),"8",IF(OR(H57&gt;=Sheet1!$F$6,H57&lt;=Sheet1!$G$6),"6","ERROR")))))))))</f>
        <v/>
      </c>
      <c r="K57" s="4"/>
      <c r="L57" s="4"/>
      <c r="M57" s="6"/>
      <c r="N57" s="6"/>
      <c r="O57" s="8"/>
      <c r="P57" s="4"/>
      <c r="Q57" s="4"/>
      <c r="R57" s="5"/>
      <c r="S57" s="4"/>
      <c r="T57" s="4"/>
      <c r="U57" s="4"/>
      <c r="V57" s="4"/>
      <c r="W57" s="4"/>
      <c r="X57" s="4"/>
      <c r="Y57" s="4"/>
      <c r="Z57" s="4"/>
      <c r="AA57" s="4"/>
      <c r="AB57" s="4"/>
      <c r="AC57" s="50"/>
      <c r="AD57" s="50"/>
      <c r="AE57" s="50"/>
    </row>
    <row r="58" spans="1:31">
      <c r="A58" s="8"/>
      <c r="B58" s="8"/>
      <c r="C58" s="65"/>
      <c r="D58" s="7"/>
      <c r="E58" s="7"/>
      <c r="F58" s="48" t="str">
        <f t="shared" si="0"/>
        <v xml:space="preserve"> </v>
      </c>
      <c r="G58" s="48" t="str">
        <f t="shared" si="1"/>
        <v xml:space="preserve"> </v>
      </c>
      <c r="H58" s="28"/>
      <c r="I58" s="48" t="str">
        <f>IF(H58="","",IF(Sheet1!$A$1=2,IF(AND(H58&gt;=Sheet1!$C$1,H58&lt;=Sheet1!$D$1),"1",IF(OR(H58&gt;=Sheet1!$C$2,H58&lt;=Sheet1!$D$2),"2","ERROR")),IF(AND(H58&gt;=Sheet1!$C$1,H58&lt;=Sheet1!$D$1),"1",IF(AND(H58&gt;=Sheet1!$C$2,H58&lt;=Sheet1!$D$2),"2",IF(OR(H58&gt;=Sheet1!$C$3,H58&lt;=Sheet1!$D$3),"3","ERROR")))))</f>
        <v/>
      </c>
      <c r="J58" s="49" t="str">
        <f>IF(H58="","",IF(AND(H58&gt;=Sheet1!$F$1,H58&lt;=Sheet1!$G$1),"1",IF(AND(H58&gt;=Sheet1!$F$2,H58&lt;=Sheet1!$G$2),"2",IF(AND(H58&gt;=Sheet1!$F$3,H58&lt;=Sheet1!$G$3),"3",IF(AND(H58&gt;=Sheet1!$F$4,H58&lt;=Sheet1!$G$4),"4",IF(AND(H58&gt;=Sheet1!$F$5,H58&lt;=Sheet1!$G$5),"5",IF(AND(H58&gt;=Sheet1!$F$7,H58&lt;=Sheet1!$G$7),"7",IF(AND(H58&gt;=Sheet1!$F$8,H58&lt;=Sheet1!$G$8),"8",IF(OR(H58&gt;=Sheet1!$F$6,H58&lt;=Sheet1!$G$6),"6","ERROR")))))))))</f>
        <v/>
      </c>
      <c r="K58" s="4"/>
      <c r="L58" s="4"/>
      <c r="M58" s="6"/>
      <c r="N58" s="6"/>
      <c r="O58" s="8"/>
      <c r="P58" s="4"/>
      <c r="Q58" s="4"/>
      <c r="R58" s="5"/>
      <c r="S58" s="4"/>
      <c r="T58" s="4"/>
      <c r="U58" s="4"/>
      <c r="V58" s="4"/>
      <c r="W58" s="4"/>
      <c r="X58" s="4"/>
      <c r="Y58" s="4"/>
      <c r="Z58" s="4"/>
      <c r="AA58" s="4"/>
      <c r="AB58" s="4"/>
      <c r="AC58" s="50"/>
      <c r="AD58" s="50"/>
      <c r="AE58" s="50"/>
    </row>
    <row r="59" spans="1:31">
      <c r="A59" s="8"/>
      <c r="B59" s="8"/>
      <c r="C59" s="65"/>
      <c r="D59" s="7"/>
      <c r="E59" s="7"/>
      <c r="F59" s="48" t="str">
        <f t="shared" si="0"/>
        <v xml:space="preserve"> </v>
      </c>
      <c r="G59" s="48" t="str">
        <f t="shared" si="1"/>
        <v xml:space="preserve"> </v>
      </c>
      <c r="H59" s="28"/>
      <c r="I59" s="48" t="str">
        <f>IF(H59="","",IF(Sheet1!$A$1=2,IF(AND(H59&gt;=Sheet1!$C$1,H59&lt;=Sheet1!$D$1),"1",IF(OR(H59&gt;=Sheet1!$C$2,H59&lt;=Sheet1!$D$2),"2","ERROR")),IF(AND(H59&gt;=Sheet1!$C$1,H59&lt;=Sheet1!$D$1),"1",IF(AND(H59&gt;=Sheet1!$C$2,H59&lt;=Sheet1!$D$2),"2",IF(OR(H59&gt;=Sheet1!$C$3,H59&lt;=Sheet1!$D$3),"3","ERROR")))))</f>
        <v/>
      </c>
      <c r="J59" s="49" t="str">
        <f>IF(H59="","",IF(AND(H59&gt;=Sheet1!$F$1,H59&lt;=Sheet1!$G$1),"1",IF(AND(H59&gt;=Sheet1!$F$2,H59&lt;=Sheet1!$G$2),"2",IF(AND(H59&gt;=Sheet1!$F$3,H59&lt;=Sheet1!$G$3),"3",IF(AND(H59&gt;=Sheet1!$F$4,H59&lt;=Sheet1!$G$4),"4",IF(AND(H59&gt;=Sheet1!$F$5,H59&lt;=Sheet1!$G$5),"5",IF(AND(H59&gt;=Sheet1!$F$7,H59&lt;=Sheet1!$G$7),"7",IF(AND(H59&gt;=Sheet1!$F$8,H59&lt;=Sheet1!$G$8),"8",IF(OR(H59&gt;=Sheet1!$F$6,H59&lt;=Sheet1!$G$6),"6","ERROR")))))))))</f>
        <v/>
      </c>
      <c r="K59" s="4"/>
      <c r="L59" s="4"/>
      <c r="M59" s="6"/>
      <c r="N59" s="6"/>
      <c r="O59" s="8"/>
      <c r="P59" s="4"/>
      <c r="Q59" s="4"/>
      <c r="R59" s="5"/>
      <c r="S59" s="4"/>
      <c r="T59" s="4"/>
      <c r="U59" s="4"/>
      <c r="V59" s="4"/>
      <c r="W59" s="4"/>
      <c r="X59" s="4"/>
      <c r="Y59" s="4"/>
      <c r="Z59" s="4"/>
      <c r="AA59" s="4"/>
      <c r="AB59" s="4"/>
      <c r="AC59" s="50"/>
      <c r="AD59" s="50"/>
      <c r="AE59" s="50"/>
    </row>
    <row r="60" spans="1:31">
      <c r="A60" s="8"/>
      <c r="B60" s="8"/>
      <c r="C60" s="65"/>
      <c r="D60" s="7"/>
      <c r="E60" s="7"/>
      <c r="F60" s="48" t="str">
        <f t="shared" si="0"/>
        <v xml:space="preserve"> </v>
      </c>
      <c r="G60" s="48" t="str">
        <f t="shared" si="1"/>
        <v xml:space="preserve"> </v>
      </c>
      <c r="H60" s="28"/>
      <c r="I60" s="48" t="str">
        <f>IF(H60="","",IF(Sheet1!$A$1=2,IF(AND(H60&gt;=Sheet1!$C$1,H60&lt;=Sheet1!$D$1),"1",IF(OR(H60&gt;=Sheet1!$C$2,H60&lt;=Sheet1!$D$2),"2","ERROR")),IF(AND(H60&gt;=Sheet1!$C$1,H60&lt;=Sheet1!$D$1),"1",IF(AND(H60&gt;=Sheet1!$C$2,H60&lt;=Sheet1!$D$2),"2",IF(OR(H60&gt;=Sheet1!$C$3,H60&lt;=Sheet1!$D$3),"3","ERROR")))))</f>
        <v/>
      </c>
      <c r="J60" s="49" t="str">
        <f>IF(H60="","",IF(AND(H60&gt;=Sheet1!$F$1,H60&lt;=Sheet1!$G$1),"1",IF(AND(H60&gt;=Sheet1!$F$2,H60&lt;=Sheet1!$G$2),"2",IF(AND(H60&gt;=Sheet1!$F$3,H60&lt;=Sheet1!$G$3),"3",IF(AND(H60&gt;=Sheet1!$F$4,H60&lt;=Sheet1!$G$4),"4",IF(AND(H60&gt;=Sheet1!$F$5,H60&lt;=Sheet1!$G$5),"5",IF(AND(H60&gt;=Sheet1!$F$7,H60&lt;=Sheet1!$G$7),"7",IF(AND(H60&gt;=Sheet1!$F$8,H60&lt;=Sheet1!$G$8),"8",IF(OR(H60&gt;=Sheet1!$F$6,H60&lt;=Sheet1!$G$6),"6","ERROR")))))))))</f>
        <v/>
      </c>
      <c r="K60" s="4"/>
      <c r="L60" s="4"/>
      <c r="M60" s="6"/>
      <c r="N60" s="6"/>
      <c r="O60" s="8"/>
      <c r="P60" s="4"/>
      <c r="Q60" s="4"/>
      <c r="R60" s="5"/>
      <c r="S60" s="4"/>
      <c r="T60" s="4"/>
      <c r="U60" s="4"/>
      <c r="V60" s="4"/>
      <c r="W60" s="4"/>
      <c r="X60" s="4"/>
      <c r="Y60" s="4"/>
      <c r="Z60" s="4"/>
      <c r="AA60" s="4"/>
      <c r="AB60" s="4"/>
      <c r="AC60" s="50"/>
      <c r="AD60" s="50"/>
      <c r="AE60" s="50"/>
    </row>
    <row r="61" spans="1:31">
      <c r="A61" s="8"/>
      <c r="B61" s="8"/>
      <c r="C61" s="65"/>
      <c r="D61" s="7"/>
      <c r="E61" s="7"/>
      <c r="F61" s="48" t="str">
        <f t="shared" si="0"/>
        <v xml:space="preserve"> </v>
      </c>
      <c r="G61" s="48" t="str">
        <f t="shared" si="1"/>
        <v xml:space="preserve"> </v>
      </c>
      <c r="H61" s="28"/>
      <c r="I61" s="48" t="str">
        <f>IF(H61="","",IF(Sheet1!$A$1=2,IF(AND(H61&gt;=Sheet1!$C$1,H61&lt;=Sheet1!$D$1),"1",IF(OR(H61&gt;=Sheet1!$C$2,H61&lt;=Sheet1!$D$2),"2","ERROR")),IF(AND(H61&gt;=Sheet1!$C$1,H61&lt;=Sheet1!$D$1),"1",IF(AND(H61&gt;=Sheet1!$C$2,H61&lt;=Sheet1!$D$2),"2",IF(OR(H61&gt;=Sheet1!$C$3,H61&lt;=Sheet1!$D$3),"3","ERROR")))))</f>
        <v/>
      </c>
      <c r="J61" s="49" t="str">
        <f>IF(H61="","",IF(AND(H61&gt;=Sheet1!$F$1,H61&lt;=Sheet1!$G$1),"1",IF(AND(H61&gt;=Sheet1!$F$2,H61&lt;=Sheet1!$G$2),"2",IF(AND(H61&gt;=Sheet1!$F$3,H61&lt;=Sheet1!$G$3),"3",IF(AND(H61&gt;=Sheet1!$F$4,H61&lt;=Sheet1!$G$4),"4",IF(AND(H61&gt;=Sheet1!$F$5,H61&lt;=Sheet1!$G$5),"5",IF(AND(H61&gt;=Sheet1!$F$7,H61&lt;=Sheet1!$G$7),"7",IF(AND(H61&gt;=Sheet1!$F$8,H61&lt;=Sheet1!$G$8),"8",IF(OR(H61&gt;=Sheet1!$F$6,H61&lt;=Sheet1!$G$6),"6","ERROR")))))))))</f>
        <v/>
      </c>
      <c r="K61" s="4"/>
      <c r="L61" s="4"/>
      <c r="M61" s="6"/>
      <c r="N61" s="6"/>
      <c r="O61" s="8"/>
      <c r="P61" s="4"/>
      <c r="Q61" s="4"/>
      <c r="R61" s="5"/>
      <c r="S61" s="4"/>
      <c r="T61" s="4"/>
      <c r="U61" s="4"/>
      <c r="V61" s="4"/>
      <c r="W61" s="4"/>
      <c r="X61" s="4"/>
      <c r="Y61" s="4"/>
      <c r="Z61" s="4"/>
      <c r="AA61" s="4"/>
      <c r="AB61" s="4"/>
      <c r="AC61" s="50"/>
      <c r="AD61" s="50"/>
      <c r="AE61" s="50"/>
    </row>
    <row r="62" spans="1:31">
      <c r="A62" s="8"/>
      <c r="B62" s="8"/>
      <c r="C62" s="65"/>
      <c r="D62" s="7"/>
      <c r="E62" s="7"/>
      <c r="F62" s="48" t="str">
        <f t="shared" si="0"/>
        <v xml:space="preserve"> </v>
      </c>
      <c r="G62" s="48" t="str">
        <f t="shared" si="1"/>
        <v xml:space="preserve"> </v>
      </c>
      <c r="H62" s="28"/>
      <c r="I62" s="48" t="str">
        <f>IF(H62="","",IF(Sheet1!$A$1=2,IF(AND(H62&gt;=Sheet1!$C$1,H62&lt;=Sheet1!$D$1),"1",IF(OR(H62&gt;=Sheet1!$C$2,H62&lt;=Sheet1!$D$2),"2","ERROR")),IF(AND(H62&gt;=Sheet1!$C$1,H62&lt;=Sheet1!$D$1),"1",IF(AND(H62&gt;=Sheet1!$C$2,H62&lt;=Sheet1!$D$2),"2",IF(OR(H62&gt;=Sheet1!$C$3,H62&lt;=Sheet1!$D$3),"3","ERROR")))))</f>
        <v/>
      </c>
      <c r="J62" s="49" t="str">
        <f>IF(H62="","",IF(AND(H62&gt;=Sheet1!$F$1,H62&lt;=Sheet1!$G$1),"1",IF(AND(H62&gt;=Sheet1!$F$2,H62&lt;=Sheet1!$G$2),"2",IF(AND(H62&gt;=Sheet1!$F$3,H62&lt;=Sheet1!$G$3),"3",IF(AND(H62&gt;=Sheet1!$F$4,H62&lt;=Sheet1!$G$4),"4",IF(AND(H62&gt;=Sheet1!$F$5,H62&lt;=Sheet1!$G$5),"5",IF(AND(H62&gt;=Sheet1!$F$7,H62&lt;=Sheet1!$G$7),"7",IF(AND(H62&gt;=Sheet1!$F$8,H62&lt;=Sheet1!$G$8),"8",IF(OR(H62&gt;=Sheet1!$F$6,H62&lt;=Sheet1!$G$6),"6","ERROR")))))))))</f>
        <v/>
      </c>
      <c r="K62" s="4"/>
      <c r="L62" s="4"/>
      <c r="M62" s="6"/>
      <c r="N62" s="6"/>
      <c r="O62" s="8"/>
      <c r="P62" s="4"/>
      <c r="Q62" s="4"/>
      <c r="R62" s="5"/>
      <c r="S62" s="4"/>
      <c r="T62" s="4"/>
      <c r="U62" s="4"/>
      <c r="V62" s="4"/>
      <c r="W62" s="4"/>
      <c r="X62" s="4"/>
      <c r="Y62" s="4"/>
      <c r="Z62" s="4"/>
      <c r="AA62" s="4"/>
      <c r="AB62" s="4"/>
      <c r="AC62" s="50"/>
      <c r="AD62" s="50"/>
      <c r="AE62" s="50"/>
    </row>
    <row r="63" spans="1:31" ht="30" hidden="1">
      <c r="A63" s="51" t="s">
        <v>150</v>
      </c>
      <c r="B63" s="51"/>
      <c r="C63" s="52"/>
      <c r="D63" s="52"/>
      <c r="E63" s="53">
        <f>COUNT(E3:E62)</f>
        <v>0</v>
      </c>
      <c r="F63" s="52">
        <f>COUNTIF(F3:F62,"X")</f>
        <v>0</v>
      </c>
      <c r="G63" s="52"/>
      <c r="H63" s="52"/>
      <c r="I63" s="52"/>
      <c r="J63" s="52"/>
      <c r="K63" s="52"/>
      <c r="L63" s="52"/>
      <c r="M63" s="52">
        <f>COUNTIF(M3:M62,"X")</f>
        <v>0</v>
      </c>
      <c r="N63" s="52">
        <f>COUNTIF(N3:N62,"X")</f>
        <v>0</v>
      </c>
      <c r="O63" s="52">
        <f>COUNTIF(O3:O62,"X")</f>
        <v>0</v>
      </c>
      <c r="P63" s="52"/>
      <c r="Q63" s="52"/>
      <c r="R63" s="52"/>
      <c r="S63" s="52">
        <f t="shared" ref="S63:Z63" si="2">COUNTIF(S3:S62,"X")</f>
        <v>0</v>
      </c>
      <c r="T63" s="52">
        <f t="shared" si="2"/>
        <v>0</v>
      </c>
      <c r="U63" s="52">
        <f t="shared" si="2"/>
        <v>0</v>
      </c>
      <c r="V63" s="52">
        <f t="shared" si="2"/>
        <v>0</v>
      </c>
      <c r="W63" s="52">
        <f t="shared" si="2"/>
        <v>0</v>
      </c>
      <c r="X63" s="52">
        <f t="shared" si="2"/>
        <v>0</v>
      </c>
      <c r="Y63" s="52">
        <f t="shared" si="2"/>
        <v>0</v>
      </c>
      <c r="Z63" s="52">
        <f t="shared" si="2"/>
        <v>0</v>
      </c>
      <c r="AA63" s="52">
        <f>COUNTIF(AA3:AA62,"X")</f>
        <v>0</v>
      </c>
      <c r="AB63" s="54"/>
      <c r="AC63" s="50"/>
      <c r="AD63" s="50"/>
      <c r="AE63" s="50"/>
    </row>
    <row r="64" spans="1:31">
      <c r="A64" s="47"/>
      <c r="B64" s="47"/>
      <c r="C64" s="47"/>
      <c r="D64" s="55"/>
      <c r="E64" s="47"/>
      <c r="F64" s="47"/>
      <c r="G64" s="47"/>
      <c r="H64" s="47"/>
      <c r="I64" s="55"/>
      <c r="J64" s="47"/>
      <c r="K64" s="47"/>
      <c r="M64" s="47"/>
      <c r="P64" s="47"/>
      <c r="Q64" s="47"/>
      <c r="R64" s="47"/>
      <c r="S64" s="47"/>
      <c r="T64" s="47"/>
      <c r="U64" s="47"/>
      <c r="V64" s="47"/>
      <c r="W64" s="47"/>
      <c r="X64" s="47"/>
      <c r="Y64" s="47"/>
      <c r="Z64" s="47"/>
      <c r="AA64" s="47"/>
      <c r="AB64" s="47"/>
      <c r="AC64" s="47"/>
      <c r="AD64" s="47"/>
      <c r="AE64" s="47"/>
    </row>
    <row r="65" spans="1:3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row r="66" spans="1:32">
      <c r="A66" s="152"/>
      <c r="B66" s="152"/>
      <c r="C66" s="152"/>
      <c r="D66" s="153"/>
      <c r="E66" s="153"/>
      <c r="F66" s="153"/>
      <c r="G66" s="153"/>
      <c r="H66" s="153"/>
      <c r="I66" s="154"/>
      <c r="J66" s="154"/>
      <c r="K66" s="154"/>
      <c r="L66" s="154"/>
      <c r="M66" s="154"/>
    </row>
    <row r="67" spans="1:32">
      <c r="A67" s="155"/>
      <c r="B67" s="84"/>
      <c r="C67" s="85"/>
      <c r="D67" s="150"/>
      <c r="E67" s="150"/>
      <c r="F67" s="150"/>
      <c r="G67" s="150"/>
      <c r="H67" s="150"/>
      <c r="I67" s="150"/>
      <c r="J67" s="150"/>
      <c r="K67" s="150"/>
      <c r="L67" s="150"/>
      <c r="M67" s="150"/>
    </row>
    <row r="68" spans="1:32">
      <c r="A68" s="155"/>
      <c r="B68" s="84"/>
      <c r="C68" s="86"/>
      <c r="D68" s="150"/>
      <c r="E68" s="150"/>
      <c r="F68" s="150"/>
      <c r="G68" s="150"/>
      <c r="H68" s="150"/>
      <c r="I68" s="150"/>
      <c r="J68" s="150"/>
      <c r="K68" s="150"/>
      <c r="L68" s="150"/>
      <c r="M68" s="150"/>
    </row>
    <row r="69" spans="1:32">
      <c r="A69" s="155"/>
      <c r="B69" s="84"/>
      <c r="C69" s="85"/>
      <c r="D69" s="150"/>
      <c r="E69" s="150"/>
      <c r="F69" s="150"/>
      <c r="G69" s="150"/>
      <c r="H69" s="150"/>
      <c r="I69" s="150"/>
      <c r="J69" s="150"/>
      <c r="K69" s="150"/>
      <c r="L69" s="150"/>
      <c r="M69" s="150"/>
    </row>
    <row r="70" spans="1:32">
      <c r="A70" s="155"/>
      <c r="B70" s="84"/>
      <c r="C70" s="85"/>
      <c r="D70" s="150"/>
      <c r="E70" s="150"/>
      <c r="F70" s="150"/>
      <c r="G70" s="150"/>
      <c r="H70" s="150"/>
      <c r="I70" s="150"/>
      <c r="J70" s="150"/>
      <c r="K70" s="150"/>
      <c r="L70" s="150"/>
      <c r="M70" s="150"/>
    </row>
    <row r="71" spans="1:32">
      <c r="A71" s="155"/>
      <c r="B71" s="84"/>
      <c r="C71" s="85"/>
      <c r="D71" s="150"/>
      <c r="E71" s="150"/>
      <c r="F71" s="150"/>
      <c r="G71" s="150"/>
      <c r="H71" s="150"/>
      <c r="I71" s="150"/>
      <c r="J71" s="150"/>
      <c r="K71" s="150"/>
      <c r="L71" s="150"/>
      <c r="M71" s="150"/>
    </row>
    <row r="72" spans="1:32">
      <c r="A72" s="155"/>
      <c r="B72" s="84"/>
      <c r="C72" s="85"/>
      <c r="D72" s="150"/>
      <c r="E72" s="150"/>
      <c r="F72" s="150"/>
      <c r="G72" s="150"/>
      <c r="H72" s="150"/>
      <c r="I72" s="150"/>
      <c r="J72" s="150"/>
      <c r="K72" s="150"/>
      <c r="L72" s="150"/>
      <c r="M72" s="150"/>
    </row>
    <row r="73" spans="1:32">
      <c r="A73" s="155"/>
      <c r="B73" s="84"/>
      <c r="C73" s="85"/>
      <c r="D73" s="150"/>
      <c r="E73" s="150"/>
      <c r="F73" s="150"/>
      <c r="G73" s="150"/>
      <c r="H73" s="150"/>
      <c r="I73" s="150"/>
      <c r="J73" s="150"/>
      <c r="K73" s="150"/>
      <c r="L73" s="150"/>
      <c r="M73" s="150"/>
    </row>
    <row r="74" spans="1:32">
      <c r="A74" s="155"/>
      <c r="B74" s="84"/>
      <c r="C74" s="85"/>
      <c r="D74" s="150"/>
      <c r="E74" s="150"/>
      <c r="F74" s="150"/>
      <c r="G74" s="150"/>
      <c r="H74" s="150"/>
      <c r="I74" s="150"/>
      <c r="J74" s="150"/>
      <c r="K74" s="150"/>
      <c r="L74" s="150"/>
      <c r="M74" s="150"/>
    </row>
    <row r="75" spans="1:32">
      <c r="A75" s="151"/>
      <c r="B75" s="151"/>
      <c r="C75" s="151"/>
      <c r="D75" s="151"/>
      <c r="E75" s="151"/>
      <c r="F75" s="151"/>
      <c r="G75" s="151"/>
      <c r="H75" s="151"/>
      <c r="I75" s="151"/>
      <c r="J75" s="151"/>
      <c r="K75" s="151"/>
      <c r="L75" s="151"/>
      <c r="M75" s="151"/>
    </row>
  </sheetData>
  <sheetProtection sheet="1" objects="1" scenarios="1" formatColumns="0" formatRows="0"/>
  <mergeCells count="21">
    <mergeCell ref="I72:M72"/>
    <mergeCell ref="D73:H73"/>
    <mergeCell ref="S1:Z1"/>
    <mergeCell ref="A1:C1"/>
    <mergeCell ref="I73:M73"/>
    <mergeCell ref="D74:H74"/>
    <mergeCell ref="I74:M74"/>
    <mergeCell ref="A75:M75"/>
    <mergeCell ref="A66:C66"/>
    <mergeCell ref="D66:H66"/>
    <mergeCell ref="I66:M66"/>
    <mergeCell ref="A67:A74"/>
    <mergeCell ref="D67:H67"/>
    <mergeCell ref="I67:M67"/>
    <mergeCell ref="D68:H69"/>
    <mergeCell ref="I68:M69"/>
    <mergeCell ref="D70:H70"/>
    <mergeCell ref="I70:M70"/>
    <mergeCell ref="D71:H71"/>
    <mergeCell ref="I71:M71"/>
    <mergeCell ref="D72:H72"/>
  </mergeCells>
  <phoneticPr fontId="0" type="noConversion"/>
  <dataValidations count="11">
    <dataValidation type="list" allowBlank="1" showInputMessage="1" showErrorMessage="1" error="Enter 'X' if answer to question is 'yes'" sqref="M3 N3:O62 M4:M62 AA4:AA62 AA3" xr:uid="{01E5C798-2A0E-4141-A38D-EEA2C1B1B3FE}">
      <formula1>"X"</formula1>
    </dataValidation>
    <dataValidation type="list" allowBlank="1" showInputMessage="1" showErrorMessage="1" error="Enter Time Code_x000a_1 = 7am-10am_x000a_2 = 10am-1pm_x000a_3 = 1pm-4pm_x000a_4 = 4pm-7pm_x000a_5 = 7pm-10pm_x000a_6 = 10pm-1am_x000a_7 = 1am-4am_x000a_8 = 4am-7am" sqref="J3:J62" xr:uid="{95B5DAD5-2D2C-4BB4-AFCA-FB825CA48196}">
      <formula1>"1, 2, 3, 4, 5, 6, 7, 8"</formula1>
    </dataValidation>
    <dataValidation type="list" allowBlank="1" showInputMessage="1" showErrorMessage="1" error="Enter Location of Fall Code_x000a_1 = in room_x000a_2 = bathroom_x000a_3 = hallway_x000a_4 = dining room_x000a_5 = activities_x000a_6 = therapy_x000a_7 = beauty/barber_x000a_8 = shower/tub_x000a_9 = nrsg station_x000a_10 = out of facility_x000a_11 = common area_x000a_12 = other" sqref="K3:K62" xr:uid="{D92D8244-E385-434A-9AA0-AA1E1F205054}">
      <formula1>"1, 2, 3, 4, 5, 6, 7, 8, 9, 10, 11, 12"</formula1>
    </dataValidation>
    <dataValidation type="list" allowBlank="1" showInputMessage="1" showErrorMessage="1" error="Enter Activity Prior to Fall Code_x000a_1 = walking_x000a_2 = transfer_x000a_3 = bed_x000a_4 = chair_x000a_5 = other" sqref="L3:M62" xr:uid="{10670B36-C16E-4C05-A87B-89C968A2D131}">
      <formula1>"1, 2, 3, 4, 5"</formula1>
    </dataValidation>
    <dataValidation type="custom" showInputMessage="1" showErrorMessage="1" error="Only if fall resulted in injury, enter Tx Location Code_x000a_1 = facility_x000a_2 = emergency room_x000a_3 = admitted" sqref="Q4:Q62" xr:uid="{9E690654-C52D-4C4D-A60A-946C8CE0DD84}">
      <formula1>IF(ISBLANK(O4),"",COUNTIF(TxLocationCode,Q4)=1)</formula1>
    </dataValidation>
    <dataValidation type="list" allowBlank="1" showInputMessage="1" showErrorMessage="1" error="Enter X in applicable columns" sqref="S3:Z62" xr:uid="{B569D8F4-9923-409B-B697-208F86D0852A}">
      <formula1>"X"</formula1>
    </dataValidation>
    <dataValidation type="time" allowBlank="1" showInputMessage="1" showErrorMessage="1" errorTitle="Incorrect Time Format" error="Enter specific time with a space between AM or PM (e.g., 1:45 AM)" sqref="H3:H62" xr:uid="{E7F955AA-03A6-4D75-A197-E59A840BAFDB}">
      <formula1>0</formula1>
      <formula2>0.999305555555556</formula2>
    </dataValidation>
    <dataValidation type="custom" showInputMessage="1" showErrorMessage="1" error="Only if fall resulted in injury, enter Injury Type Code_x000a_1 = skin tear_x000a_2 = contusion_x000a_3 = abrasion_x000a_4 = dislocation_x000a_5 = fracture_x000a_6 = head trauma_x000a_7 = other" sqref="P4:P62" xr:uid="{28206D73-12C0-48DE-98E3-5D9E1E76DB6C}">
      <formula1>IF(ISBLANK(O4),"",COUNTIF(InjuryCode,P4)=1)</formula1>
    </dataValidation>
    <dataValidation type="custom" showInputMessage="1" showErrorMessage="1" error="Only enter a description if the fall resulted in an injury." sqref="R4:R62 R3" xr:uid="{E547C88D-A8B9-409E-9F9F-240DB92C2053}">
      <formula1>$O3="X"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3" xr:uid="{4922C47B-2DE1-4BA5-AF9D-8FA71F0CB519}">
      <formula1>IF(ISBLANK(O3),"",COUNTIF(InjuryCode,P3)=1)</formula1>
    </dataValidation>
    <dataValidation type="custom" showInputMessage="1" showErrorMessage="1" error="Only if fall resulted in injury, enter Tx Location Code_x000a_1 = facility_x000a_2 = emergency room_x000a_3 = admitted" sqref="Q3" xr:uid="{FC30E056-34F9-4C5D-AFA3-2465848CD2E7}">
      <formula1>IF(ISBLANK(O3),"",COUNTIF(TxLocationCode,Q3)=1)</formula1>
    </dataValidation>
  </dataValidations>
  <pageMargins left="0.36" right="0.25" top="0.5" bottom="0.62" header="0.28999999999999998" footer="0.4"/>
  <pageSetup scale="39" fitToHeight="0" orientation="landscape" r:id="rId1"/>
  <headerFooter alignWithMargins="0">
    <oddHeader>&amp;L&amp;"Arial Narrow,Bold"&amp;16&amp;F</oddHeader>
    <oddFooter>&amp;L&amp;"Arial Narrow,Bold"&amp;16&amp;A&amp;C&amp;"Arial Narrow,Bold"&amp;14&amp;P of &amp;N</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D237-1471-4AB5-AB6C-FC0EDDB09B2A}">
  <sheetPr codeName="Sheet13">
    <tabColor rgb="FFFDEFA6"/>
    <pageSetUpPr fitToPage="1"/>
  </sheetPr>
  <dimension ref="A1:AF65"/>
  <sheetViews>
    <sheetView showGridLines="0" zoomScaleNormal="100" workbookViewId="0">
      <pane xSplit="1" ySplit="2" topLeftCell="B3" activePane="bottomRight" state="frozen"/>
      <selection pane="topRight" sqref="A1:C1"/>
      <selection pane="bottomLeft" sqref="A1:C1"/>
      <selection pane="bottomRight" sqref="A1:C1"/>
    </sheetView>
  </sheetViews>
  <sheetFormatPr defaultColWidth="9.140625" defaultRowHeight="15"/>
  <cols>
    <col min="1" max="1" width="22.85546875" style="50" bestFit="1" customWidth="1"/>
    <col min="2" max="2" width="22.85546875" style="50" customWidth="1"/>
    <col min="3" max="3" width="21.85546875" style="57" bestFit="1" customWidth="1"/>
    <col min="4" max="4" width="22.28515625" style="59" bestFit="1" customWidth="1"/>
    <col min="5" max="5" width="22.28515625" style="58" customWidth="1"/>
    <col min="6" max="7" width="23.7109375" style="58" hidden="1" customWidth="1"/>
    <col min="8" max="8" width="23.7109375" style="58" customWidth="1"/>
    <col min="9" max="9" width="23" style="59" hidden="1" customWidth="1"/>
    <col min="10" max="10" width="23.42578125" style="58" hidden="1" customWidth="1"/>
    <col min="11" max="11" width="19.5703125" style="60" bestFit="1" customWidth="1"/>
    <col min="12" max="12" width="23.7109375" style="47" bestFit="1" customWidth="1"/>
    <col min="13" max="13" width="32.140625" style="58" customWidth="1"/>
    <col min="14" max="14" width="23.7109375" style="47" bestFit="1" customWidth="1"/>
    <col min="15" max="15" width="21" style="56" bestFit="1" customWidth="1"/>
    <col min="16" max="16" width="16" style="58" bestFit="1" customWidth="1"/>
    <col min="17" max="17" width="19.140625" style="58" customWidth="1"/>
    <col min="18" max="18" width="22.85546875" style="58" bestFit="1" customWidth="1"/>
    <col min="19" max="19" width="3.7109375" style="58" bestFit="1" customWidth="1"/>
    <col min="20" max="26" width="4.28515625" style="58" customWidth="1"/>
    <col min="27" max="27" width="14.7109375" style="58" customWidth="1"/>
    <col min="28" max="28" width="20.42578125" style="58" customWidth="1"/>
    <col min="29" max="29" width="9.140625" style="58" customWidth="1"/>
    <col min="30" max="31" width="9.140625" style="58"/>
    <col min="32" max="16384" width="9.140625" style="50"/>
  </cols>
  <sheetData>
    <row r="1" spans="1:32" s="43" customFormat="1" ht="52.5" customHeight="1">
      <c r="A1" s="159" t="str">
        <f>IF('General Info'!D4="","MONTH 2",'General Info'!D4)</f>
        <v>Month_2</v>
      </c>
      <c r="B1" s="160"/>
      <c r="C1" s="160"/>
      <c r="D1" s="38"/>
      <c r="E1" s="38"/>
      <c r="F1" s="38"/>
      <c r="G1" s="38"/>
      <c r="H1" s="39"/>
      <c r="I1" s="39"/>
      <c r="J1" s="39"/>
      <c r="K1" s="39"/>
      <c r="L1" s="39"/>
      <c r="M1" s="38"/>
      <c r="N1" s="39"/>
      <c r="O1" s="40"/>
      <c r="P1" s="38"/>
      <c r="Q1" s="38"/>
      <c r="R1" s="38"/>
      <c r="S1" s="156" t="s">
        <v>129</v>
      </c>
      <c r="T1" s="157"/>
      <c r="U1" s="157"/>
      <c r="V1" s="157"/>
      <c r="W1" s="157"/>
      <c r="X1" s="157"/>
      <c r="Y1" s="157"/>
      <c r="Z1" s="158"/>
      <c r="AA1" s="80"/>
      <c r="AB1" s="41"/>
      <c r="AC1" s="42"/>
      <c r="AD1" s="42"/>
      <c r="AE1" s="42"/>
      <c r="AF1" s="42"/>
    </row>
    <row r="2" spans="1:32" s="47" customFormat="1" ht="195">
      <c r="A2" s="44" t="s">
        <v>130</v>
      </c>
      <c r="B2" s="44" t="s">
        <v>131</v>
      </c>
      <c r="C2" s="44" t="s">
        <v>132</v>
      </c>
      <c r="D2" s="44" t="s">
        <v>133</v>
      </c>
      <c r="E2" s="44" t="s">
        <v>134</v>
      </c>
      <c r="F2" s="45" t="s">
        <v>135</v>
      </c>
      <c r="G2" s="45" t="s">
        <v>136</v>
      </c>
      <c r="H2" s="44" t="s">
        <v>137</v>
      </c>
      <c r="I2" s="45" t="s">
        <v>151</v>
      </c>
      <c r="J2" s="45" t="s">
        <v>139</v>
      </c>
      <c r="K2" s="44" t="s">
        <v>140</v>
      </c>
      <c r="L2" s="44" t="s">
        <v>141</v>
      </c>
      <c r="M2" s="44" t="s">
        <v>142</v>
      </c>
      <c r="N2" s="44" t="s">
        <v>143</v>
      </c>
      <c r="O2" s="44" t="s">
        <v>144</v>
      </c>
      <c r="P2" s="44" t="s">
        <v>145</v>
      </c>
      <c r="Q2" s="44" t="s">
        <v>146</v>
      </c>
      <c r="R2" s="44" t="s">
        <v>147</v>
      </c>
      <c r="S2" s="46" t="s">
        <v>47</v>
      </c>
      <c r="T2" s="46" t="s">
        <v>48</v>
      </c>
      <c r="U2" s="46" t="s">
        <v>49</v>
      </c>
      <c r="V2" s="46" t="s">
        <v>50</v>
      </c>
      <c r="W2" s="46" t="s">
        <v>51</v>
      </c>
      <c r="X2" s="46" t="s">
        <v>52</v>
      </c>
      <c r="Y2" s="46" t="s">
        <v>53</v>
      </c>
      <c r="Z2" s="46" t="s">
        <v>54</v>
      </c>
      <c r="AA2" s="44" t="s">
        <v>148</v>
      </c>
      <c r="AB2" s="44" t="s">
        <v>149</v>
      </c>
    </row>
    <row r="3" spans="1:32">
      <c r="A3" s="8"/>
      <c r="B3" s="8"/>
      <c r="C3" s="65"/>
      <c r="D3" s="7"/>
      <c r="E3" s="7"/>
      <c r="F3" s="48"/>
      <c r="G3" s="48"/>
      <c r="H3" s="28"/>
      <c r="I3" s="48"/>
      <c r="J3" s="49"/>
      <c r="K3" s="4"/>
      <c r="L3" s="4"/>
      <c r="M3" s="6"/>
      <c r="N3" s="6"/>
      <c r="O3" s="8"/>
      <c r="P3" s="4"/>
      <c r="Q3" s="4"/>
      <c r="R3" s="5"/>
      <c r="S3" s="4"/>
      <c r="T3" s="4"/>
      <c r="U3" s="4"/>
      <c r="V3" s="4"/>
      <c r="W3" s="4"/>
      <c r="X3" s="4"/>
      <c r="Y3" s="4"/>
      <c r="Z3" s="4"/>
      <c r="AA3" s="4"/>
      <c r="AB3" s="4"/>
      <c r="AC3" s="50"/>
      <c r="AD3" s="50"/>
      <c r="AE3" s="50"/>
    </row>
    <row r="4" spans="1:32">
      <c r="A4" s="4"/>
      <c r="B4" s="4"/>
      <c r="C4" s="65"/>
      <c r="D4" s="7"/>
      <c r="E4" s="7"/>
      <c r="F4" s="48"/>
      <c r="G4" s="48"/>
      <c r="H4" s="28"/>
      <c r="I4" s="48"/>
      <c r="J4" s="49"/>
      <c r="K4" s="4"/>
      <c r="L4" s="4"/>
      <c r="M4" s="6"/>
      <c r="N4" s="6"/>
      <c r="O4" s="8"/>
      <c r="P4" s="4"/>
      <c r="Q4" s="4"/>
      <c r="R4" s="5"/>
      <c r="S4" s="4"/>
      <c r="T4" s="4"/>
      <c r="U4" s="4"/>
      <c r="V4" s="4"/>
      <c r="W4" s="4"/>
      <c r="X4" s="4"/>
      <c r="Y4" s="4"/>
      <c r="Z4" s="4"/>
      <c r="AA4" s="4"/>
      <c r="AB4" s="4"/>
      <c r="AC4" s="50"/>
      <c r="AD4" s="50"/>
      <c r="AE4" s="50"/>
    </row>
    <row r="5" spans="1:32">
      <c r="A5" s="4"/>
      <c r="B5" s="4"/>
      <c r="C5" s="65"/>
      <c r="D5" s="7"/>
      <c r="E5" s="7"/>
      <c r="F5" s="48"/>
      <c r="G5" s="48"/>
      <c r="H5" s="28"/>
      <c r="I5" s="48"/>
      <c r="J5" s="49"/>
      <c r="K5" s="4"/>
      <c r="L5" s="4"/>
      <c r="M5" s="6"/>
      <c r="N5" s="6"/>
      <c r="O5" s="8"/>
      <c r="P5" s="4"/>
      <c r="Q5" s="4"/>
      <c r="R5" s="5"/>
      <c r="S5" s="4"/>
      <c r="T5" s="4"/>
      <c r="U5" s="4"/>
      <c r="V5" s="4"/>
      <c r="W5" s="4"/>
      <c r="X5" s="4"/>
      <c r="Y5" s="4"/>
      <c r="Z5" s="4"/>
      <c r="AA5" s="4"/>
      <c r="AB5" s="4"/>
      <c r="AC5" s="50"/>
      <c r="AD5" s="50"/>
      <c r="AE5" s="50"/>
    </row>
    <row r="6" spans="1:32">
      <c r="A6" s="8"/>
      <c r="B6" s="8"/>
      <c r="C6" s="65"/>
      <c r="D6" s="7"/>
      <c r="E6" s="7"/>
      <c r="F6" s="48"/>
      <c r="G6" s="48"/>
      <c r="H6" s="28"/>
      <c r="I6" s="48"/>
      <c r="J6" s="49"/>
      <c r="K6" s="4"/>
      <c r="L6" s="4"/>
      <c r="M6" s="6"/>
      <c r="N6" s="6"/>
      <c r="O6" s="8"/>
      <c r="P6" s="4"/>
      <c r="Q6" s="4"/>
      <c r="R6" s="5"/>
      <c r="S6" s="4"/>
      <c r="T6" s="4"/>
      <c r="U6" s="4"/>
      <c r="V6" s="4"/>
      <c r="W6" s="4"/>
      <c r="X6" s="4"/>
      <c r="Y6" s="4"/>
      <c r="Z6" s="4"/>
      <c r="AA6" s="4"/>
      <c r="AB6" s="4"/>
      <c r="AC6" s="50"/>
      <c r="AD6" s="50"/>
      <c r="AE6" s="50"/>
    </row>
    <row r="7" spans="1:32">
      <c r="A7" s="4"/>
      <c r="B7" s="4"/>
      <c r="C7" s="65"/>
      <c r="D7" s="7"/>
      <c r="E7" s="7"/>
      <c r="F7" s="48"/>
      <c r="G7" s="48"/>
      <c r="H7" s="28"/>
      <c r="I7" s="48"/>
      <c r="J7" s="49"/>
      <c r="K7" s="4"/>
      <c r="L7" s="4"/>
      <c r="M7" s="4"/>
      <c r="N7" s="4"/>
      <c r="O7" s="8"/>
      <c r="P7" s="4"/>
      <c r="Q7" s="4"/>
      <c r="R7" s="5"/>
      <c r="S7" s="4"/>
      <c r="T7" s="4"/>
      <c r="U7" s="4"/>
      <c r="V7" s="4"/>
      <c r="W7" s="4"/>
      <c r="X7" s="4"/>
      <c r="Y7" s="4"/>
      <c r="Z7" s="4"/>
      <c r="AA7" s="4"/>
      <c r="AB7" s="4"/>
      <c r="AC7" s="50"/>
      <c r="AD7" s="50"/>
      <c r="AE7" s="50"/>
    </row>
    <row r="8" spans="1:32">
      <c r="A8" s="8"/>
      <c r="B8" s="8"/>
      <c r="C8" s="65"/>
      <c r="D8" s="7"/>
      <c r="E8" s="7"/>
      <c r="F8" s="48"/>
      <c r="G8" s="48"/>
      <c r="H8" s="28"/>
      <c r="I8" s="48"/>
      <c r="J8" s="49"/>
      <c r="K8" s="4"/>
      <c r="L8" s="4"/>
      <c r="M8" s="6"/>
      <c r="N8" s="6"/>
      <c r="O8" s="8"/>
      <c r="P8" s="4"/>
      <c r="Q8" s="4"/>
      <c r="R8" s="5"/>
      <c r="S8" s="4"/>
      <c r="T8" s="4"/>
      <c r="U8" s="4"/>
      <c r="V8" s="4"/>
      <c r="W8" s="4"/>
      <c r="X8" s="4"/>
      <c r="Y8" s="4"/>
      <c r="Z8" s="4"/>
      <c r="AA8" s="4"/>
      <c r="AB8" s="4"/>
      <c r="AC8" s="50"/>
      <c r="AD8" s="50"/>
      <c r="AE8" s="50"/>
    </row>
    <row r="9" spans="1:32">
      <c r="A9" s="8"/>
      <c r="B9" s="8"/>
      <c r="C9" s="65"/>
      <c r="D9" s="7"/>
      <c r="E9" s="7"/>
      <c r="F9" s="48"/>
      <c r="G9" s="48"/>
      <c r="H9" s="28"/>
      <c r="I9" s="48"/>
      <c r="J9" s="49"/>
      <c r="K9" s="4"/>
      <c r="L9" s="4"/>
      <c r="M9" s="6"/>
      <c r="N9" s="6"/>
      <c r="O9" s="8"/>
      <c r="P9" s="4"/>
      <c r="Q9" s="4"/>
      <c r="R9" s="5"/>
      <c r="S9" s="4"/>
      <c r="T9" s="4"/>
      <c r="U9" s="4"/>
      <c r="V9" s="4"/>
      <c r="W9" s="4"/>
      <c r="X9" s="4"/>
      <c r="Y9" s="4"/>
      <c r="Z9" s="4"/>
      <c r="AA9" s="4"/>
      <c r="AB9" s="4"/>
      <c r="AC9" s="50"/>
      <c r="AD9" s="50"/>
      <c r="AE9" s="50"/>
    </row>
    <row r="10" spans="1:32">
      <c r="A10" s="8"/>
      <c r="B10" s="8"/>
      <c r="C10" s="65"/>
      <c r="D10" s="7"/>
      <c r="E10" s="7"/>
      <c r="F10" s="48"/>
      <c r="G10" s="48"/>
      <c r="H10" s="28"/>
      <c r="I10" s="48"/>
      <c r="J10" s="49"/>
      <c r="K10" s="4"/>
      <c r="L10" s="4"/>
      <c r="M10" s="6"/>
      <c r="N10" s="6"/>
      <c r="O10" s="8"/>
      <c r="P10" s="4"/>
      <c r="Q10" s="4"/>
      <c r="R10" s="5"/>
      <c r="S10" s="4"/>
      <c r="T10" s="4"/>
      <c r="U10" s="4"/>
      <c r="V10" s="4"/>
      <c r="W10" s="4"/>
      <c r="X10" s="4"/>
      <c r="Y10" s="4"/>
      <c r="Z10" s="4"/>
      <c r="AA10" s="4"/>
      <c r="AB10" s="4"/>
      <c r="AC10" s="50"/>
      <c r="AD10" s="50"/>
      <c r="AE10" s="50"/>
    </row>
    <row r="11" spans="1:32">
      <c r="A11" s="4"/>
      <c r="B11" s="4"/>
      <c r="C11" s="65"/>
      <c r="D11" s="7"/>
      <c r="E11" s="7"/>
      <c r="F11" s="48"/>
      <c r="G11" s="48"/>
      <c r="H11" s="28"/>
      <c r="I11" s="48"/>
      <c r="J11" s="49"/>
      <c r="K11" s="4"/>
      <c r="L11" s="4"/>
      <c r="M11" s="6"/>
      <c r="N11" s="6"/>
      <c r="O11" s="8"/>
      <c r="P11" s="4"/>
      <c r="Q11" s="4"/>
      <c r="R11" s="5"/>
      <c r="S11" s="4"/>
      <c r="T11" s="4"/>
      <c r="U11" s="4"/>
      <c r="V11" s="4"/>
      <c r="W11" s="4"/>
      <c r="X11" s="4"/>
      <c r="Y11" s="4"/>
      <c r="Z11" s="4"/>
      <c r="AA11" s="4"/>
      <c r="AB11" s="4"/>
      <c r="AC11" s="50"/>
      <c r="AD11" s="50"/>
      <c r="AE11" s="50"/>
    </row>
    <row r="12" spans="1:32">
      <c r="A12" s="8"/>
      <c r="B12" s="8"/>
      <c r="C12" s="65"/>
      <c r="D12" s="7"/>
      <c r="E12" s="7"/>
      <c r="F12" s="48"/>
      <c r="G12" s="48"/>
      <c r="H12" s="28"/>
      <c r="I12" s="48"/>
      <c r="J12" s="49"/>
      <c r="K12" s="4"/>
      <c r="L12" s="4"/>
      <c r="M12" s="6"/>
      <c r="N12" s="6"/>
      <c r="O12" s="8"/>
      <c r="P12" s="4"/>
      <c r="Q12" s="4"/>
      <c r="R12" s="5"/>
      <c r="S12" s="4"/>
      <c r="T12" s="4"/>
      <c r="U12" s="4"/>
      <c r="V12" s="4"/>
      <c r="W12" s="4"/>
      <c r="X12" s="4"/>
      <c r="Y12" s="4"/>
      <c r="Z12" s="4"/>
      <c r="AA12" s="4"/>
      <c r="AB12" s="4"/>
      <c r="AC12" s="50"/>
      <c r="AD12" s="50"/>
      <c r="AE12" s="50"/>
    </row>
    <row r="13" spans="1:32">
      <c r="A13" s="8"/>
      <c r="B13" s="8"/>
      <c r="C13" s="65"/>
      <c r="D13" s="7"/>
      <c r="E13" s="7"/>
      <c r="F13" s="48"/>
      <c r="G13" s="48"/>
      <c r="H13" s="28"/>
      <c r="I13" s="48"/>
      <c r="J13" s="49"/>
      <c r="K13" s="4"/>
      <c r="L13" s="4"/>
      <c r="M13" s="6"/>
      <c r="N13" s="6"/>
      <c r="O13" s="8"/>
      <c r="P13" s="4"/>
      <c r="Q13" s="4"/>
      <c r="R13" s="5"/>
      <c r="S13" s="4"/>
      <c r="T13" s="4"/>
      <c r="U13" s="4"/>
      <c r="V13" s="4"/>
      <c r="W13" s="4"/>
      <c r="X13" s="4"/>
      <c r="Y13" s="4"/>
      <c r="Z13" s="4"/>
      <c r="AA13" s="4"/>
      <c r="AB13" s="4"/>
      <c r="AC13" s="50"/>
      <c r="AD13" s="50"/>
      <c r="AE13" s="50"/>
    </row>
    <row r="14" spans="1:32">
      <c r="A14" s="4"/>
      <c r="B14" s="4"/>
      <c r="C14" s="65"/>
      <c r="D14" s="7"/>
      <c r="E14" s="7"/>
      <c r="F14" s="48"/>
      <c r="G14" s="48"/>
      <c r="H14" s="28"/>
      <c r="I14" s="48"/>
      <c r="J14" s="49"/>
      <c r="K14" s="4"/>
      <c r="L14" s="4"/>
      <c r="M14" s="6"/>
      <c r="N14" s="6"/>
      <c r="O14" s="8"/>
      <c r="P14" s="4"/>
      <c r="Q14" s="4"/>
      <c r="R14" s="5"/>
      <c r="S14" s="4"/>
      <c r="T14" s="4"/>
      <c r="U14" s="4"/>
      <c r="V14" s="4"/>
      <c r="W14" s="4"/>
      <c r="X14" s="4"/>
      <c r="Y14" s="4"/>
      <c r="Z14" s="4"/>
      <c r="AA14" s="4"/>
      <c r="AB14" s="4"/>
      <c r="AC14" s="50"/>
      <c r="AD14" s="50"/>
      <c r="AE14" s="50"/>
    </row>
    <row r="15" spans="1:32">
      <c r="A15" s="4"/>
      <c r="B15" s="4"/>
      <c r="C15" s="65"/>
      <c r="D15" s="7"/>
      <c r="E15" s="7"/>
      <c r="F15" s="48"/>
      <c r="G15" s="48"/>
      <c r="H15" s="28"/>
      <c r="I15" s="48"/>
      <c r="J15" s="49"/>
      <c r="K15" s="4"/>
      <c r="L15" s="4"/>
      <c r="M15" s="6"/>
      <c r="N15" s="6"/>
      <c r="O15" s="8"/>
      <c r="P15" s="4"/>
      <c r="Q15" s="4"/>
      <c r="R15" s="5"/>
      <c r="S15" s="4"/>
      <c r="T15" s="4"/>
      <c r="U15" s="4"/>
      <c r="V15" s="4"/>
      <c r="W15" s="4"/>
      <c r="X15" s="4"/>
      <c r="Y15" s="4"/>
      <c r="Z15" s="4"/>
      <c r="AA15" s="4"/>
      <c r="AB15" s="4"/>
      <c r="AC15" s="50"/>
      <c r="AD15" s="50"/>
      <c r="AE15" s="50"/>
    </row>
    <row r="16" spans="1:32">
      <c r="A16" s="8"/>
      <c r="B16" s="8"/>
      <c r="C16" s="65"/>
      <c r="D16" s="7"/>
      <c r="E16" s="7"/>
      <c r="F16" s="48"/>
      <c r="G16" s="48"/>
      <c r="H16" s="28"/>
      <c r="I16" s="48"/>
      <c r="J16" s="49"/>
      <c r="K16" s="4"/>
      <c r="L16" s="4"/>
      <c r="M16" s="6"/>
      <c r="N16" s="6"/>
      <c r="O16" s="8"/>
      <c r="P16" s="4"/>
      <c r="Q16" s="4"/>
      <c r="R16" s="5"/>
      <c r="S16" s="4"/>
      <c r="T16" s="4"/>
      <c r="U16" s="4"/>
      <c r="V16" s="4"/>
      <c r="W16" s="4"/>
      <c r="X16" s="4"/>
      <c r="Y16" s="4"/>
      <c r="Z16" s="4"/>
      <c r="AA16" s="4"/>
      <c r="AB16" s="4"/>
      <c r="AC16" s="50"/>
      <c r="AD16" s="50"/>
      <c r="AE16" s="50"/>
    </row>
    <row r="17" spans="1:31">
      <c r="A17" s="4"/>
      <c r="B17" s="4"/>
      <c r="C17" s="65"/>
      <c r="D17" s="7"/>
      <c r="E17" s="7"/>
      <c r="F17" s="48"/>
      <c r="G17" s="48"/>
      <c r="H17" s="28"/>
      <c r="I17" s="48"/>
      <c r="J17" s="49"/>
      <c r="K17" s="4"/>
      <c r="L17" s="4"/>
      <c r="M17" s="6"/>
      <c r="N17" s="6"/>
      <c r="O17" s="8"/>
      <c r="P17" s="4"/>
      <c r="Q17" s="4"/>
      <c r="R17" s="5"/>
      <c r="S17" s="4"/>
      <c r="T17" s="4"/>
      <c r="U17" s="4"/>
      <c r="V17" s="4"/>
      <c r="W17" s="4"/>
      <c r="X17" s="4"/>
      <c r="Y17" s="4"/>
      <c r="Z17" s="4"/>
      <c r="AA17" s="4"/>
      <c r="AB17" s="4"/>
      <c r="AC17" s="50"/>
      <c r="AD17" s="50"/>
      <c r="AE17" s="50"/>
    </row>
    <row r="18" spans="1:31">
      <c r="A18" s="8"/>
      <c r="B18" s="8"/>
      <c r="C18" s="65"/>
      <c r="D18" s="7"/>
      <c r="E18" s="7"/>
      <c r="F18" s="48"/>
      <c r="G18" s="48"/>
      <c r="H18" s="28"/>
      <c r="I18" s="48"/>
      <c r="J18" s="49"/>
      <c r="K18" s="4"/>
      <c r="L18" s="4"/>
      <c r="M18" s="6"/>
      <c r="N18" s="6"/>
      <c r="O18" s="8"/>
      <c r="P18" s="4"/>
      <c r="Q18" s="4"/>
      <c r="R18" s="5"/>
      <c r="S18" s="4"/>
      <c r="T18" s="4"/>
      <c r="U18" s="4"/>
      <c r="V18" s="4"/>
      <c r="W18" s="4"/>
      <c r="X18" s="4"/>
      <c r="Y18" s="4"/>
      <c r="Z18" s="4"/>
      <c r="AA18" s="4"/>
      <c r="AB18" s="4"/>
      <c r="AC18" s="50"/>
      <c r="AD18" s="50"/>
      <c r="AE18" s="50"/>
    </row>
    <row r="19" spans="1:31">
      <c r="A19" s="8"/>
      <c r="B19" s="8"/>
      <c r="C19" s="65"/>
      <c r="D19" s="7"/>
      <c r="E19" s="7"/>
      <c r="F19" s="48"/>
      <c r="G19" s="48"/>
      <c r="H19" s="28"/>
      <c r="I19" s="48"/>
      <c r="J19" s="49"/>
      <c r="K19" s="4"/>
      <c r="L19" s="4"/>
      <c r="M19" s="6"/>
      <c r="N19" s="6"/>
      <c r="O19" s="8"/>
      <c r="P19" s="4"/>
      <c r="Q19" s="4"/>
      <c r="R19" s="5"/>
      <c r="S19" s="4"/>
      <c r="T19" s="4"/>
      <c r="U19" s="4"/>
      <c r="V19" s="4"/>
      <c r="W19" s="4"/>
      <c r="X19" s="4"/>
      <c r="Y19" s="4"/>
      <c r="Z19" s="4"/>
      <c r="AA19" s="4"/>
      <c r="AB19" s="4"/>
      <c r="AC19" s="50"/>
      <c r="AD19" s="50"/>
      <c r="AE19" s="50"/>
    </row>
    <row r="20" spans="1:31">
      <c r="A20" s="8"/>
      <c r="B20" s="8"/>
      <c r="C20" s="65"/>
      <c r="D20" s="7"/>
      <c r="E20" s="7"/>
      <c r="F20" s="48"/>
      <c r="G20" s="48"/>
      <c r="H20" s="28"/>
      <c r="I20" s="48"/>
      <c r="J20" s="49"/>
      <c r="K20" s="4"/>
      <c r="L20" s="4"/>
      <c r="M20" s="6"/>
      <c r="N20" s="6"/>
      <c r="O20" s="8"/>
      <c r="P20" s="4"/>
      <c r="Q20" s="4"/>
      <c r="R20" s="5"/>
      <c r="S20" s="4"/>
      <c r="T20" s="4"/>
      <c r="U20" s="4"/>
      <c r="V20" s="4"/>
      <c r="W20" s="4"/>
      <c r="X20" s="4"/>
      <c r="Y20" s="4"/>
      <c r="Z20" s="4"/>
      <c r="AA20" s="4"/>
      <c r="AB20" s="4"/>
      <c r="AC20" s="50"/>
      <c r="AD20" s="50"/>
      <c r="AE20" s="50"/>
    </row>
    <row r="21" spans="1:31">
      <c r="A21" s="4"/>
      <c r="B21" s="4"/>
      <c r="C21" s="65"/>
      <c r="D21" s="7"/>
      <c r="E21" s="7"/>
      <c r="F21" s="48"/>
      <c r="G21" s="48"/>
      <c r="H21" s="28"/>
      <c r="I21" s="48"/>
      <c r="J21" s="49"/>
      <c r="K21" s="4"/>
      <c r="L21" s="4"/>
      <c r="M21" s="6"/>
      <c r="N21" s="6"/>
      <c r="O21" s="8"/>
      <c r="P21" s="4"/>
      <c r="Q21" s="4"/>
      <c r="R21" s="5"/>
      <c r="S21" s="4"/>
      <c r="T21" s="4"/>
      <c r="U21" s="4"/>
      <c r="V21" s="4"/>
      <c r="W21" s="4"/>
      <c r="X21" s="4"/>
      <c r="Y21" s="4"/>
      <c r="Z21" s="4"/>
      <c r="AA21" s="4"/>
      <c r="AB21" s="4"/>
      <c r="AC21" s="50"/>
      <c r="AD21" s="50"/>
      <c r="AE21" s="50"/>
    </row>
    <row r="22" spans="1:31">
      <c r="A22" s="8"/>
      <c r="B22" s="8"/>
      <c r="C22" s="65"/>
      <c r="D22" s="7"/>
      <c r="E22" s="7"/>
      <c r="F22" s="48"/>
      <c r="G22" s="48"/>
      <c r="H22" s="28"/>
      <c r="I22" s="48"/>
      <c r="J22" s="49"/>
      <c r="K22" s="4"/>
      <c r="L22" s="4"/>
      <c r="M22" s="6"/>
      <c r="N22" s="6"/>
      <c r="O22" s="8"/>
      <c r="P22" s="4"/>
      <c r="Q22" s="4"/>
      <c r="R22" s="5"/>
      <c r="S22" s="4"/>
      <c r="T22" s="4"/>
      <c r="U22" s="4"/>
      <c r="V22" s="4"/>
      <c r="W22" s="4"/>
      <c r="X22" s="4"/>
      <c r="Y22" s="4"/>
      <c r="Z22" s="4"/>
      <c r="AA22" s="4"/>
      <c r="AB22" s="4"/>
      <c r="AC22" s="50"/>
      <c r="AD22" s="50"/>
      <c r="AE22" s="50"/>
    </row>
    <row r="23" spans="1:31">
      <c r="A23" s="4"/>
      <c r="B23" s="4"/>
      <c r="C23" s="65"/>
      <c r="D23" s="7"/>
      <c r="E23" s="7"/>
      <c r="F23" s="48"/>
      <c r="G23" s="48"/>
      <c r="H23" s="28"/>
      <c r="I23" s="48"/>
      <c r="J23" s="49"/>
      <c r="K23" s="4"/>
      <c r="L23" s="4"/>
      <c r="M23" s="6"/>
      <c r="N23" s="6"/>
      <c r="O23" s="8"/>
      <c r="P23" s="4"/>
      <c r="Q23" s="4"/>
      <c r="R23" s="5"/>
      <c r="S23" s="4"/>
      <c r="T23" s="4"/>
      <c r="U23" s="4"/>
      <c r="V23" s="4"/>
      <c r="W23" s="4"/>
      <c r="X23" s="4"/>
      <c r="Y23" s="4"/>
      <c r="Z23" s="4"/>
      <c r="AA23" s="4"/>
      <c r="AB23" s="4"/>
      <c r="AC23" s="50"/>
      <c r="AD23" s="50"/>
      <c r="AE23" s="50"/>
    </row>
    <row r="24" spans="1:31">
      <c r="A24" s="4"/>
      <c r="B24" s="4"/>
      <c r="C24" s="65"/>
      <c r="D24" s="7"/>
      <c r="E24" s="7"/>
      <c r="F24" s="48"/>
      <c r="G24" s="48"/>
      <c r="H24" s="28"/>
      <c r="I24" s="48"/>
      <c r="J24" s="49"/>
      <c r="K24" s="4"/>
      <c r="L24" s="4"/>
      <c r="M24" s="6"/>
      <c r="N24" s="6"/>
      <c r="O24" s="8"/>
      <c r="P24" s="4"/>
      <c r="Q24" s="4"/>
      <c r="R24" s="5"/>
      <c r="S24" s="4"/>
      <c r="T24" s="4"/>
      <c r="U24" s="4"/>
      <c r="V24" s="4"/>
      <c r="W24" s="4"/>
      <c r="X24" s="4"/>
      <c r="Y24" s="4"/>
      <c r="Z24" s="4"/>
      <c r="AA24" s="4"/>
      <c r="AB24" s="4"/>
      <c r="AC24" s="50"/>
      <c r="AD24" s="50"/>
      <c r="AE24" s="50"/>
    </row>
    <row r="25" spans="1:31">
      <c r="A25" s="4"/>
      <c r="B25" s="4"/>
      <c r="C25" s="65"/>
      <c r="D25" s="7"/>
      <c r="E25" s="7"/>
      <c r="F25" s="48"/>
      <c r="G25" s="48"/>
      <c r="H25" s="28"/>
      <c r="I25" s="48"/>
      <c r="J25" s="49"/>
      <c r="K25" s="4"/>
      <c r="L25" s="4"/>
      <c r="M25" s="6"/>
      <c r="N25" s="6"/>
      <c r="O25" s="8"/>
      <c r="P25" s="4"/>
      <c r="Q25" s="4"/>
      <c r="R25" s="5"/>
      <c r="S25" s="4"/>
      <c r="T25" s="4"/>
      <c r="U25" s="4"/>
      <c r="V25" s="4"/>
      <c r="W25" s="4"/>
      <c r="X25" s="4"/>
      <c r="Y25" s="4"/>
      <c r="Z25" s="4"/>
      <c r="AA25" s="4"/>
      <c r="AB25" s="4"/>
      <c r="AC25" s="50"/>
      <c r="AD25" s="50"/>
      <c r="AE25" s="50"/>
    </row>
    <row r="26" spans="1:31">
      <c r="A26" s="4"/>
      <c r="B26" s="4"/>
      <c r="C26" s="65"/>
      <c r="D26" s="7"/>
      <c r="E26" s="7"/>
      <c r="F26" s="48"/>
      <c r="G26" s="48"/>
      <c r="H26" s="28"/>
      <c r="I26" s="48"/>
      <c r="J26" s="49"/>
      <c r="K26" s="4"/>
      <c r="L26" s="4"/>
      <c r="M26" s="6"/>
      <c r="N26" s="6"/>
      <c r="O26" s="8"/>
      <c r="P26" s="4"/>
      <c r="Q26" s="4"/>
      <c r="R26" s="5"/>
      <c r="S26" s="4"/>
      <c r="T26" s="4"/>
      <c r="U26" s="4"/>
      <c r="V26" s="4"/>
      <c r="W26" s="4"/>
      <c r="X26" s="4"/>
      <c r="Y26" s="4"/>
      <c r="Z26" s="4"/>
      <c r="AA26" s="4"/>
      <c r="AB26" s="4"/>
      <c r="AC26" s="50"/>
      <c r="AD26" s="50"/>
      <c r="AE26" s="50"/>
    </row>
    <row r="27" spans="1:31">
      <c r="A27" s="4"/>
      <c r="B27" s="4"/>
      <c r="C27" s="65"/>
      <c r="D27" s="7"/>
      <c r="E27" s="7"/>
      <c r="F27" s="48"/>
      <c r="G27" s="48"/>
      <c r="H27" s="28"/>
      <c r="I27" s="48"/>
      <c r="J27" s="49"/>
      <c r="K27" s="4"/>
      <c r="L27" s="4"/>
      <c r="M27" s="6"/>
      <c r="N27" s="6"/>
      <c r="O27" s="8"/>
      <c r="P27" s="4"/>
      <c r="Q27" s="4"/>
      <c r="R27" s="5"/>
      <c r="S27" s="4"/>
      <c r="T27" s="4"/>
      <c r="U27" s="4"/>
      <c r="V27" s="4"/>
      <c r="W27" s="4"/>
      <c r="X27" s="4"/>
      <c r="Y27" s="4"/>
      <c r="Z27" s="4"/>
      <c r="AA27" s="4"/>
      <c r="AB27" s="4"/>
      <c r="AC27" s="50"/>
      <c r="AD27" s="50"/>
      <c r="AE27" s="50"/>
    </row>
    <row r="28" spans="1:31">
      <c r="A28" s="4"/>
      <c r="B28" s="4"/>
      <c r="C28" s="65"/>
      <c r="D28" s="7"/>
      <c r="E28" s="7"/>
      <c r="F28" s="48"/>
      <c r="G28" s="48"/>
      <c r="H28" s="28"/>
      <c r="I28" s="48"/>
      <c r="J28" s="49"/>
      <c r="K28" s="4"/>
      <c r="L28" s="4"/>
      <c r="M28" s="6"/>
      <c r="N28" s="6"/>
      <c r="O28" s="8"/>
      <c r="P28" s="4"/>
      <c r="Q28" s="4"/>
      <c r="R28" s="5"/>
      <c r="S28" s="4"/>
      <c r="T28" s="4"/>
      <c r="U28" s="4"/>
      <c r="V28" s="4"/>
      <c r="W28" s="4"/>
      <c r="X28" s="4"/>
      <c r="Y28" s="4"/>
      <c r="Z28" s="4"/>
      <c r="AA28" s="4"/>
      <c r="AB28" s="4"/>
      <c r="AC28" s="50"/>
      <c r="AD28" s="50"/>
      <c r="AE28" s="50"/>
    </row>
    <row r="29" spans="1:31">
      <c r="A29" s="4"/>
      <c r="B29" s="4"/>
      <c r="C29" s="65"/>
      <c r="D29" s="7"/>
      <c r="E29" s="7"/>
      <c r="F29" s="48"/>
      <c r="G29" s="48"/>
      <c r="H29" s="28"/>
      <c r="I29" s="48"/>
      <c r="J29" s="49"/>
      <c r="K29" s="4"/>
      <c r="L29" s="4"/>
      <c r="M29" s="6"/>
      <c r="N29" s="6"/>
      <c r="O29" s="8"/>
      <c r="P29" s="4"/>
      <c r="Q29" s="4"/>
      <c r="R29" s="5"/>
      <c r="S29" s="4"/>
      <c r="T29" s="4"/>
      <c r="U29" s="4"/>
      <c r="V29" s="4"/>
      <c r="W29" s="4"/>
      <c r="X29" s="4"/>
      <c r="Y29" s="4"/>
      <c r="Z29" s="4"/>
      <c r="AA29" s="4"/>
      <c r="AB29" s="4"/>
      <c r="AC29" s="50"/>
      <c r="AD29" s="50"/>
      <c r="AE29" s="50"/>
    </row>
    <row r="30" spans="1:31">
      <c r="A30" s="4"/>
      <c r="B30" s="4"/>
      <c r="C30" s="65"/>
      <c r="D30" s="7"/>
      <c r="E30" s="7"/>
      <c r="F30" s="48"/>
      <c r="G30" s="48"/>
      <c r="H30" s="28"/>
      <c r="I30" s="48"/>
      <c r="J30" s="49"/>
      <c r="K30" s="4"/>
      <c r="L30" s="4"/>
      <c r="M30" s="6"/>
      <c r="N30" s="6"/>
      <c r="O30" s="8"/>
      <c r="P30" s="4"/>
      <c r="Q30" s="4"/>
      <c r="R30" s="5"/>
      <c r="S30" s="4"/>
      <c r="T30" s="4"/>
      <c r="U30" s="4"/>
      <c r="V30" s="4"/>
      <c r="W30" s="4"/>
      <c r="X30" s="4"/>
      <c r="Y30" s="4"/>
      <c r="Z30" s="4"/>
      <c r="AA30" s="4"/>
      <c r="AB30" s="4"/>
      <c r="AC30" s="50"/>
      <c r="AD30" s="50"/>
      <c r="AE30" s="50"/>
    </row>
    <row r="31" spans="1:31">
      <c r="A31" s="4"/>
      <c r="B31" s="4"/>
      <c r="C31" s="65"/>
      <c r="D31" s="7"/>
      <c r="E31" s="7"/>
      <c r="F31" s="48"/>
      <c r="G31" s="48"/>
      <c r="H31" s="28"/>
      <c r="I31" s="48"/>
      <c r="J31" s="49"/>
      <c r="K31" s="4"/>
      <c r="L31" s="4"/>
      <c r="M31" s="6"/>
      <c r="N31" s="6"/>
      <c r="O31" s="8"/>
      <c r="P31" s="4"/>
      <c r="Q31" s="4"/>
      <c r="R31" s="5"/>
      <c r="S31" s="4"/>
      <c r="T31" s="4"/>
      <c r="U31" s="4"/>
      <c r="V31" s="4"/>
      <c r="W31" s="4"/>
      <c r="X31" s="4"/>
      <c r="Y31" s="4"/>
      <c r="Z31" s="4"/>
      <c r="AA31" s="4"/>
      <c r="AB31" s="4"/>
      <c r="AC31" s="50"/>
      <c r="AD31" s="50"/>
      <c r="AE31" s="50"/>
    </row>
    <row r="32" spans="1:31">
      <c r="A32" s="4"/>
      <c r="B32" s="4"/>
      <c r="C32" s="65"/>
      <c r="D32" s="7"/>
      <c r="E32" s="7"/>
      <c r="F32" s="48"/>
      <c r="G32" s="48"/>
      <c r="H32" s="28"/>
      <c r="I32" s="48"/>
      <c r="J32" s="49"/>
      <c r="K32" s="4"/>
      <c r="L32" s="4"/>
      <c r="M32" s="6"/>
      <c r="N32" s="6"/>
      <c r="O32" s="8"/>
      <c r="P32" s="4"/>
      <c r="Q32" s="4"/>
      <c r="R32" s="5"/>
      <c r="S32" s="4"/>
      <c r="T32" s="4"/>
      <c r="U32" s="4"/>
      <c r="V32" s="4"/>
      <c r="W32" s="4"/>
      <c r="X32" s="4"/>
      <c r="Y32" s="4"/>
      <c r="Z32" s="4"/>
      <c r="AA32" s="4"/>
      <c r="AB32" s="4"/>
      <c r="AC32" s="50"/>
      <c r="AD32" s="50"/>
      <c r="AE32" s="50"/>
    </row>
    <row r="33" spans="1:31">
      <c r="A33" s="4"/>
      <c r="B33" s="4"/>
      <c r="C33" s="65"/>
      <c r="D33" s="7"/>
      <c r="E33" s="7"/>
      <c r="F33" s="48"/>
      <c r="G33" s="48"/>
      <c r="H33" s="28"/>
      <c r="I33" s="48"/>
      <c r="J33" s="49"/>
      <c r="K33" s="4"/>
      <c r="L33" s="4"/>
      <c r="M33" s="6"/>
      <c r="N33" s="6"/>
      <c r="O33" s="8"/>
      <c r="P33" s="4"/>
      <c r="Q33" s="4"/>
      <c r="R33" s="5"/>
      <c r="S33" s="4"/>
      <c r="T33" s="4"/>
      <c r="U33" s="4"/>
      <c r="V33" s="4"/>
      <c r="W33" s="4"/>
      <c r="X33" s="4"/>
      <c r="Y33" s="4"/>
      <c r="Z33" s="4"/>
      <c r="AA33" s="4"/>
      <c r="AB33" s="4"/>
      <c r="AC33" s="50"/>
      <c r="AD33" s="50"/>
      <c r="AE33" s="50"/>
    </row>
    <row r="34" spans="1:31">
      <c r="A34" s="4"/>
      <c r="B34" s="4"/>
      <c r="C34" s="65"/>
      <c r="D34" s="7"/>
      <c r="E34" s="7"/>
      <c r="F34" s="48"/>
      <c r="G34" s="48"/>
      <c r="H34" s="28"/>
      <c r="I34" s="48"/>
      <c r="J34" s="49"/>
      <c r="K34" s="4"/>
      <c r="L34" s="4"/>
      <c r="M34" s="6"/>
      <c r="N34" s="6"/>
      <c r="O34" s="8"/>
      <c r="P34" s="4"/>
      <c r="Q34" s="4"/>
      <c r="R34" s="5"/>
      <c r="S34" s="4"/>
      <c r="T34" s="4"/>
      <c r="U34" s="4"/>
      <c r="V34" s="4"/>
      <c r="W34" s="4"/>
      <c r="X34" s="4"/>
      <c r="Y34" s="4"/>
      <c r="Z34" s="4"/>
      <c r="AA34" s="4"/>
      <c r="AB34" s="4"/>
      <c r="AC34" s="50"/>
      <c r="AD34" s="50"/>
      <c r="AE34" s="50"/>
    </row>
    <row r="35" spans="1:31">
      <c r="A35" s="4"/>
      <c r="B35" s="4"/>
      <c r="C35" s="65"/>
      <c r="D35" s="7"/>
      <c r="E35" s="7"/>
      <c r="F35" s="48" t="str">
        <f t="shared" ref="F35:F62" si="0">IF(ISBLANK(E35)," ",IF((E35-D35&lt;31),"X"," "))</f>
        <v xml:space="preserve"> </v>
      </c>
      <c r="G35" s="48" t="str">
        <f t="shared" ref="G35:G62" si="1">IF(ISBLANK(E35)," ",WEEKDAY(E35,1))</f>
        <v xml:space="preserve"> </v>
      </c>
      <c r="H35" s="28"/>
      <c r="I35" s="48" t="str">
        <f>IF(H35="","",IF(Sheet1!$A$1=2,IF(AND(H35&gt;=Sheet1!$C$1,H35&lt;=Sheet1!$D$1),"1",IF(OR(H35&gt;=Sheet1!$C$2,H35&lt;=Sheet1!$D$2),"2","ERROR")),IF(AND(H35&gt;=Sheet1!$C$1,H35&lt;=Sheet1!$D$1),"1",IF(AND(H35&gt;=Sheet1!$C$2,H35&lt;=Sheet1!$D$2),"2",IF(OR(H35&gt;=Sheet1!$C$3,H35&lt;=Sheet1!$D$3),"3","ERROR")))))</f>
        <v/>
      </c>
      <c r="J35" s="49" t="str">
        <f>IF(H35="","",IF(AND(H35&gt;=Sheet1!$F$1,H35&lt;=Sheet1!$G$1),"1",IF(AND(H35&gt;=Sheet1!$F$2,H35&lt;=Sheet1!$G$2),"2",IF(AND(H35&gt;=Sheet1!$F$3,H35&lt;=Sheet1!$G$3),"3",IF(AND(H35&gt;=Sheet1!$F$4,H35&lt;=Sheet1!$G$4),"4",IF(AND(H35&gt;=Sheet1!$F$5,H35&lt;=Sheet1!$G$5),"5",IF(AND(H35&gt;=Sheet1!$F$7,H35&lt;=Sheet1!$G$7),"7",IF(AND(H35&gt;=Sheet1!$F$8,H35&lt;=Sheet1!$G$8),"8",IF(OR(H35&gt;=Sheet1!$F$6,H35&lt;=Sheet1!$G$6),"6","ERROR")))))))))</f>
        <v/>
      </c>
      <c r="K35" s="4"/>
      <c r="L35" s="4"/>
      <c r="M35" s="6"/>
      <c r="N35" s="6"/>
      <c r="O35" s="8"/>
      <c r="P35" s="4"/>
      <c r="Q35" s="4"/>
      <c r="R35" s="5"/>
      <c r="S35" s="4"/>
      <c r="T35" s="4"/>
      <c r="U35" s="4"/>
      <c r="V35" s="4"/>
      <c r="W35" s="4"/>
      <c r="X35" s="4"/>
      <c r="Y35" s="4"/>
      <c r="Z35" s="4"/>
      <c r="AA35" s="4"/>
      <c r="AB35" s="4"/>
      <c r="AC35" s="50"/>
      <c r="AD35" s="50"/>
      <c r="AE35" s="50"/>
    </row>
    <row r="36" spans="1:31">
      <c r="A36" s="4"/>
      <c r="B36" s="4"/>
      <c r="C36" s="65"/>
      <c r="D36" s="7"/>
      <c r="E36" s="7"/>
      <c r="F36" s="48" t="str">
        <f t="shared" si="0"/>
        <v xml:space="preserve"> </v>
      </c>
      <c r="G36" s="48" t="str">
        <f t="shared" si="1"/>
        <v xml:space="preserve"> </v>
      </c>
      <c r="H36" s="28"/>
      <c r="I36" s="48" t="str">
        <f>IF(H36="","",IF(Sheet1!$A$1=2,IF(AND(H36&gt;=Sheet1!$C$1,H36&lt;=Sheet1!$D$1),"1",IF(OR(H36&gt;=Sheet1!$C$2,H36&lt;=Sheet1!$D$2),"2","ERROR")),IF(AND(H36&gt;=Sheet1!$C$1,H36&lt;=Sheet1!$D$1),"1",IF(AND(H36&gt;=Sheet1!$C$2,H36&lt;=Sheet1!$D$2),"2",IF(OR(H36&gt;=Sheet1!$C$3,H36&lt;=Sheet1!$D$3),"3","ERROR")))))</f>
        <v/>
      </c>
      <c r="J36" s="49" t="str">
        <f>IF(H36="","",IF(AND(H36&gt;=Sheet1!$F$1,H36&lt;=Sheet1!$G$1),"1",IF(AND(H36&gt;=Sheet1!$F$2,H36&lt;=Sheet1!$G$2),"2",IF(AND(H36&gt;=Sheet1!$F$3,H36&lt;=Sheet1!$G$3),"3",IF(AND(H36&gt;=Sheet1!$F$4,H36&lt;=Sheet1!$G$4),"4",IF(AND(H36&gt;=Sheet1!$F$5,H36&lt;=Sheet1!$G$5),"5",IF(AND(H36&gt;=Sheet1!$F$7,H36&lt;=Sheet1!$G$7),"7",IF(AND(H36&gt;=Sheet1!$F$8,H36&lt;=Sheet1!$G$8),"8",IF(OR(H36&gt;=Sheet1!$F$6,H36&lt;=Sheet1!$G$6),"6","ERROR")))))))))</f>
        <v/>
      </c>
      <c r="K36" s="4"/>
      <c r="L36" s="4"/>
      <c r="M36" s="6"/>
      <c r="N36" s="6"/>
      <c r="O36" s="8"/>
      <c r="P36" s="4"/>
      <c r="Q36" s="4"/>
      <c r="R36" s="5"/>
      <c r="S36" s="4"/>
      <c r="T36" s="4"/>
      <c r="U36" s="4"/>
      <c r="V36" s="4"/>
      <c r="W36" s="4"/>
      <c r="X36" s="4"/>
      <c r="Y36" s="4"/>
      <c r="Z36" s="4"/>
      <c r="AA36" s="4"/>
      <c r="AB36" s="4"/>
      <c r="AC36" s="50"/>
      <c r="AD36" s="50"/>
      <c r="AE36" s="50"/>
    </row>
    <row r="37" spans="1:31">
      <c r="A37" s="4"/>
      <c r="B37" s="4"/>
      <c r="C37" s="65"/>
      <c r="D37" s="7"/>
      <c r="E37" s="7"/>
      <c r="F37" s="48" t="str">
        <f t="shared" si="0"/>
        <v xml:space="preserve"> </v>
      </c>
      <c r="G37" s="48" t="str">
        <f t="shared" si="1"/>
        <v xml:space="preserve"> </v>
      </c>
      <c r="H37" s="28"/>
      <c r="I37" s="48" t="str">
        <f>IF(H37="","",IF(Sheet1!$A$1=2,IF(AND(H37&gt;=Sheet1!$C$1,H37&lt;=Sheet1!$D$1),"1",IF(OR(H37&gt;=Sheet1!$C$2,H37&lt;=Sheet1!$D$2),"2","ERROR")),IF(AND(H37&gt;=Sheet1!$C$1,H37&lt;=Sheet1!$D$1),"1",IF(AND(H37&gt;=Sheet1!$C$2,H37&lt;=Sheet1!$D$2),"2",IF(OR(H37&gt;=Sheet1!$C$3,H37&lt;=Sheet1!$D$3),"3","ERROR")))))</f>
        <v/>
      </c>
      <c r="J37" s="49" t="str">
        <f>IF(H37="","",IF(AND(H37&gt;=Sheet1!$F$1,H37&lt;=Sheet1!$G$1),"1",IF(AND(H37&gt;=Sheet1!$F$2,H37&lt;=Sheet1!$G$2),"2",IF(AND(H37&gt;=Sheet1!$F$3,H37&lt;=Sheet1!$G$3),"3",IF(AND(H37&gt;=Sheet1!$F$4,H37&lt;=Sheet1!$G$4),"4",IF(AND(H37&gt;=Sheet1!$F$5,H37&lt;=Sheet1!$G$5),"5",IF(AND(H37&gt;=Sheet1!$F$7,H37&lt;=Sheet1!$G$7),"7",IF(AND(H37&gt;=Sheet1!$F$8,H37&lt;=Sheet1!$G$8),"8",IF(OR(H37&gt;=Sheet1!$F$6,H37&lt;=Sheet1!$G$6),"6","ERROR")))))))))</f>
        <v/>
      </c>
      <c r="K37" s="4"/>
      <c r="L37" s="4"/>
      <c r="M37" s="6"/>
      <c r="N37" s="6"/>
      <c r="O37" s="8"/>
      <c r="P37" s="4"/>
      <c r="Q37" s="4"/>
      <c r="R37" s="5"/>
      <c r="S37" s="4"/>
      <c r="T37" s="4"/>
      <c r="U37" s="4"/>
      <c r="V37" s="4"/>
      <c r="W37" s="4"/>
      <c r="X37" s="4"/>
      <c r="Y37" s="4"/>
      <c r="Z37" s="4"/>
      <c r="AA37" s="4"/>
      <c r="AB37" s="4"/>
      <c r="AC37" s="50"/>
      <c r="AD37" s="50"/>
      <c r="AE37" s="50"/>
    </row>
    <row r="38" spans="1:31">
      <c r="A38" s="4"/>
      <c r="B38" s="4"/>
      <c r="C38" s="65"/>
      <c r="D38" s="7"/>
      <c r="E38" s="7"/>
      <c r="F38" s="48" t="str">
        <f t="shared" si="0"/>
        <v xml:space="preserve"> </v>
      </c>
      <c r="G38" s="48" t="str">
        <f t="shared" si="1"/>
        <v xml:space="preserve"> </v>
      </c>
      <c r="H38" s="28"/>
      <c r="I38" s="48" t="str">
        <f>IF(H38="","",IF(Sheet1!$A$1=2,IF(AND(H38&gt;=Sheet1!$C$1,H38&lt;=Sheet1!$D$1),"1",IF(OR(H38&gt;=Sheet1!$C$2,H38&lt;=Sheet1!$D$2),"2","ERROR")),IF(AND(H38&gt;=Sheet1!$C$1,H38&lt;=Sheet1!$D$1),"1",IF(AND(H38&gt;=Sheet1!$C$2,H38&lt;=Sheet1!$D$2),"2",IF(OR(H38&gt;=Sheet1!$C$3,H38&lt;=Sheet1!$D$3),"3","ERROR")))))</f>
        <v/>
      </c>
      <c r="J38" s="49" t="str">
        <f>IF(H38="","",IF(AND(H38&gt;=Sheet1!$F$1,H38&lt;=Sheet1!$G$1),"1",IF(AND(H38&gt;=Sheet1!$F$2,H38&lt;=Sheet1!$G$2),"2",IF(AND(H38&gt;=Sheet1!$F$3,H38&lt;=Sheet1!$G$3),"3",IF(AND(H38&gt;=Sheet1!$F$4,H38&lt;=Sheet1!$G$4),"4",IF(AND(H38&gt;=Sheet1!$F$5,H38&lt;=Sheet1!$G$5),"5",IF(AND(H38&gt;=Sheet1!$F$7,H38&lt;=Sheet1!$G$7),"7",IF(AND(H38&gt;=Sheet1!$F$8,H38&lt;=Sheet1!$G$8),"8",IF(OR(H38&gt;=Sheet1!$F$6,H38&lt;=Sheet1!$G$6),"6","ERROR")))))))))</f>
        <v/>
      </c>
      <c r="K38" s="4"/>
      <c r="L38" s="4"/>
      <c r="M38" s="6"/>
      <c r="N38" s="6"/>
      <c r="O38" s="8"/>
      <c r="P38" s="4"/>
      <c r="Q38" s="4"/>
      <c r="R38" s="5"/>
      <c r="S38" s="4"/>
      <c r="T38" s="4"/>
      <c r="U38" s="4"/>
      <c r="V38" s="4"/>
      <c r="W38" s="4"/>
      <c r="X38" s="4"/>
      <c r="Y38" s="4"/>
      <c r="Z38" s="4"/>
      <c r="AA38" s="4"/>
      <c r="AB38" s="4"/>
      <c r="AC38" s="50"/>
      <c r="AD38" s="50"/>
      <c r="AE38" s="50"/>
    </row>
    <row r="39" spans="1:31">
      <c r="A39" s="4"/>
      <c r="B39" s="4"/>
      <c r="C39" s="65"/>
      <c r="D39" s="7"/>
      <c r="E39" s="7"/>
      <c r="F39" s="48" t="str">
        <f t="shared" si="0"/>
        <v xml:space="preserve"> </v>
      </c>
      <c r="G39" s="48" t="str">
        <f t="shared" si="1"/>
        <v xml:space="preserve"> </v>
      </c>
      <c r="H39" s="28"/>
      <c r="I39" s="48" t="str">
        <f>IF(H39="","",IF(Sheet1!$A$1=2,IF(AND(H39&gt;=Sheet1!$C$1,H39&lt;=Sheet1!$D$1),"1",IF(OR(H39&gt;=Sheet1!$C$2,H39&lt;=Sheet1!$D$2),"2","ERROR")),IF(AND(H39&gt;=Sheet1!$C$1,H39&lt;=Sheet1!$D$1),"1",IF(AND(H39&gt;=Sheet1!$C$2,H39&lt;=Sheet1!$D$2),"2",IF(OR(H39&gt;=Sheet1!$C$3,H39&lt;=Sheet1!$D$3),"3","ERROR")))))</f>
        <v/>
      </c>
      <c r="J39" s="49" t="str">
        <f>IF(H39="","",IF(AND(H39&gt;=Sheet1!$F$1,H39&lt;=Sheet1!$G$1),"1",IF(AND(H39&gt;=Sheet1!$F$2,H39&lt;=Sheet1!$G$2),"2",IF(AND(H39&gt;=Sheet1!$F$3,H39&lt;=Sheet1!$G$3),"3",IF(AND(H39&gt;=Sheet1!$F$4,H39&lt;=Sheet1!$G$4),"4",IF(AND(H39&gt;=Sheet1!$F$5,H39&lt;=Sheet1!$G$5),"5",IF(AND(H39&gt;=Sheet1!$F$7,H39&lt;=Sheet1!$G$7),"7",IF(AND(H39&gt;=Sheet1!$F$8,H39&lt;=Sheet1!$G$8),"8",IF(OR(H39&gt;=Sheet1!$F$6,H39&lt;=Sheet1!$G$6),"6","ERROR")))))))))</f>
        <v/>
      </c>
      <c r="K39" s="4"/>
      <c r="L39" s="4"/>
      <c r="M39" s="6"/>
      <c r="N39" s="6"/>
      <c r="O39" s="8"/>
      <c r="P39" s="4"/>
      <c r="Q39" s="4"/>
      <c r="R39" s="5"/>
      <c r="S39" s="4"/>
      <c r="T39" s="4"/>
      <c r="U39" s="4"/>
      <c r="V39" s="4"/>
      <c r="W39" s="4"/>
      <c r="X39" s="4"/>
      <c r="Y39" s="4"/>
      <c r="Z39" s="4"/>
      <c r="AA39" s="4"/>
      <c r="AB39" s="4"/>
      <c r="AC39" s="50"/>
      <c r="AD39" s="50"/>
      <c r="AE39" s="50"/>
    </row>
    <row r="40" spans="1:31">
      <c r="A40" s="4"/>
      <c r="B40" s="4"/>
      <c r="C40" s="65"/>
      <c r="D40" s="7"/>
      <c r="E40" s="7"/>
      <c r="F40" s="48" t="str">
        <f t="shared" si="0"/>
        <v xml:space="preserve"> </v>
      </c>
      <c r="G40" s="48" t="str">
        <f t="shared" si="1"/>
        <v xml:space="preserve"> </v>
      </c>
      <c r="H40" s="28"/>
      <c r="I40" s="48" t="str">
        <f>IF(H40="","",IF(Sheet1!$A$1=2,IF(AND(H40&gt;=Sheet1!$C$1,H40&lt;=Sheet1!$D$1),"1",IF(OR(H40&gt;=Sheet1!$C$2,H40&lt;=Sheet1!$D$2),"2","ERROR")),IF(AND(H40&gt;=Sheet1!$C$1,H40&lt;=Sheet1!$D$1),"1",IF(AND(H40&gt;=Sheet1!$C$2,H40&lt;=Sheet1!$D$2),"2",IF(OR(H40&gt;=Sheet1!$C$3,H40&lt;=Sheet1!$D$3),"3","ERROR")))))</f>
        <v/>
      </c>
      <c r="J40" s="49" t="str">
        <f>IF(H40="","",IF(AND(H40&gt;=Sheet1!$F$1,H40&lt;=Sheet1!$G$1),"1",IF(AND(H40&gt;=Sheet1!$F$2,H40&lt;=Sheet1!$G$2),"2",IF(AND(H40&gt;=Sheet1!$F$3,H40&lt;=Sheet1!$G$3),"3",IF(AND(H40&gt;=Sheet1!$F$4,H40&lt;=Sheet1!$G$4),"4",IF(AND(H40&gt;=Sheet1!$F$5,H40&lt;=Sheet1!$G$5),"5",IF(AND(H40&gt;=Sheet1!$F$7,H40&lt;=Sheet1!$G$7),"7",IF(AND(H40&gt;=Sheet1!$F$8,H40&lt;=Sheet1!$G$8),"8",IF(OR(H40&gt;=Sheet1!$F$6,H40&lt;=Sheet1!$G$6),"6","ERROR")))))))))</f>
        <v/>
      </c>
      <c r="K40" s="4"/>
      <c r="L40" s="4"/>
      <c r="M40" s="6"/>
      <c r="N40" s="6"/>
      <c r="O40" s="8"/>
      <c r="P40" s="4"/>
      <c r="Q40" s="4"/>
      <c r="R40" s="5"/>
      <c r="S40" s="4"/>
      <c r="T40" s="4"/>
      <c r="U40" s="4"/>
      <c r="V40" s="4"/>
      <c r="W40" s="4"/>
      <c r="X40" s="4"/>
      <c r="Y40" s="4"/>
      <c r="Z40" s="4"/>
      <c r="AA40" s="4"/>
      <c r="AB40" s="4"/>
      <c r="AC40" s="50"/>
      <c r="AD40" s="50"/>
      <c r="AE40" s="50"/>
    </row>
    <row r="41" spans="1:31">
      <c r="A41" s="4"/>
      <c r="B41" s="4"/>
      <c r="C41" s="65"/>
      <c r="D41" s="7"/>
      <c r="E41" s="7"/>
      <c r="F41" s="48" t="str">
        <f t="shared" si="0"/>
        <v xml:space="preserve"> </v>
      </c>
      <c r="G41" s="48" t="str">
        <f t="shared" si="1"/>
        <v xml:space="preserve"> </v>
      </c>
      <c r="H41" s="28"/>
      <c r="I41" s="48" t="str">
        <f>IF(H41="","",IF(Sheet1!$A$1=2,IF(AND(H41&gt;=Sheet1!$C$1,H41&lt;=Sheet1!$D$1),"1",IF(OR(H41&gt;=Sheet1!$C$2,H41&lt;=Sheet1!$D$2),"2","ERROR")),IF(AND(H41&gt;=Sheet1!$C$1,H41&lt;=Sheet1!$D$1),"1",IF(AND(H41&gt;=Sheet1!$C$2,H41&lt;=Sheet1!$D$2),"2",IF(OR(H41&gt;=Sheet1!$C$3,H41&lt;=Sheet1!$D$3),"3","ERROR")))))</f>
        <v/>
      </c>
      <c r="J41" s="49" t="str">
        <f>IF(H41="","",IF(AND(H41&gt;=Sheet1!$F$1,H41&lt;=Sheet1!$G$1),"1",IF(AND(H41&gt;=Sheet1!$F$2,H41&lt;=Sheet1!$G$2),"2",IF(AND(H41&gt;=Sheet1!$F$3,H41&lt;=Sheet1!$G$3),"3",IF(AND(H41&gt;=Sheet1!$F$4,H41&lt;=Sheet1!$G$4),"4",IF(AND(H41&gt;=Sheet1!$F$5,H41&lt;=Sheet1!$G$5),"5",IF(AND(H41&gt;=Sheet1!$F$7,H41&lt;=Sheet1!$G$7),"7",IF(AND(H41&gt;=Sheet1!$F$8,H41&lt;=Sheet1!$G$8),"8",IF(OR(H41&gt;=Sheet1!$F$6,H41&lt;=Sheet1!$G$6),"6","ERROR")))))))))</f>
        <v/>
      </c>
      <c r="K41" s="4"/>
      <c r="L41" s="4"/>
      <c r="M41" s="6"/>
      <c r="N41" s="6"/>
      <c r="O41" s="8"/>
      <c r="P41" s="4"/>
      <c r="Q41" s="4"/>
      <c r="R41" s="5"/>
      <c r="S41" s="4"/>
      <c r="T41" s="4"/>
      <c r="U41" s="4"/>
      <c r="V41" s="4"/>
      <c r="W41" s="4"/>
      <c r="X41" s="4"/>
      <c r="Y41" s="4"/>
      <c r="Z41" s="4"/>
      <c r="AA41" s="4"/>
      <c r="AB41" s="4"/>
      <c r="AC41" s="50"/>
      <c r="AD41" s="50"/>
      <c r="AE41" s="50"/>
    </row>
    <row r="42" spans="1:31">
      <c r="A42" s="4"/>
      <c r="B42" s="4"/>
      <c r="C42" s="65"/>
      <c r="D42" s="7"/>
      <c r="E42" s="7"/>
      <c r="F42" s="48" t="str">
        <f t="shared" si="0"/>
        <v xml:space="preserve"> </v>
      </c>
      <c r="G42" s="48" t="str">
        <f t="shared" si="1"/>
        <v xml:space="preserve"> </v>
      </c>
      <c r="H42" s="28"/>
      <c r="I42" s="48" t="str">
        <f>IF(H42="","",IF(Sheet1!$A$1=2,IF(AND(H42&gt;=Sheet1!$C$1,H42&lt;=Sheet1!$D$1),"1",IF(OR(H42&gt;=Sheet1!$C$2,H42&lt;=Sheet1!$D$2),"2","ERROR")),IF(AND(H42&gt;=Sheet1!$C$1,H42&lt;=Sheet1!$D$1),"1",IF(AND(H42&gt;=Sheet1!$C$2,H42&lt;=Sheet1!$D$2),"2",IF(OR(H42&gt;=Sheet1!$C$3,H42&lt;=Sheet1!$D$3),"3","ERROR")))))</f>
        <v/>
      </c>
      <c r="J42" s="49" t="str">
        <f>IF(H42="","",IF(AND(H42&gt;=Sheet1!$F$1,H42&lt;=Sheet1!$G$1),"1",IF(AND(H42&gt;=Sheet1!$F$2,H42&lt;=Sheet1!$G$2),"2",IF(AND(H42&gt;=Sheet1!$F$3,H42&lt;=Sheet1!$G$3),"3",IF(AND(H42&gt;=Sheet1!$F$4,H42&lt;=Sheet1!$G$4),"4",IF(AND(H42&gt;=Sheet1!$F$5,H42&lt;=Sheet1!$G$5),"5",IF(AND(H42&gt;=Sheet1!$F$7,H42&lt;=Sheet1!$G$7),"7",IF(AND(H42&gt;=Sheet1!$F$8,H42&lt;=Sheet1!$G$8),"8",IF(OR(H42&gt;=Sheet1!$F$6,H42&lt;=Sheet1!$G$6),"6","ERROR")))))))))</f>
        <v/>
      </c>
      <c r="K42" s="4"/>
      <c r="L42" s="4"/>
      <c r="M42" s="6"/>
      <c r="N42" s="6"/>
      <c r="O42" s="8"/>
      <c r="P42" s="4"/>
      <c r="Q42" s="4"/>
      <c r="R42" s="5"/>
      <c r="S42" s="4"/>
      <c r="T42" s="4"/>
      <c r="U42" s="4"/>
      <c r="V42" s="4"/>
      <c r="W42" s="4"/>
      <c r="X42" s="4"/>
      <c r="Y42" s="4"/>
      <c r="Z42" s="4"/>
      <c r="AA42" s="4"/>
      <c r="AB42" s="4"/>
      <c r="AC42" s="50"/>
      <c r="AD42" s="50"/>
      <c r="AE42" s="50"/>
    </row>
    <row r="43" spans="1:31">
      <c r="A43" s="4"/>
      <c r="B43" s="4"/>
      <c r="C43" s="65"/>
      <c r="D43" s="7"/>
      <c r="E43" s="7"/>
      <c r="F43" s="48" t="str">
        <f t="shared" si="0"/>
        <v xml:space="preserve"> </v>
      </c>
      <c r="G43" s="48" t="str">
        <f t="shared" si="1"/>
        <v xml:space="preserve"> </v>
      </c>
      <c r="H43" s="28"/>
      <c r="I43" s="48" t="str">
        <f>IF(H43="","",IF(Sheet1!$A$1=2,IF(AND(H43&gt;=Sheet1!$C$1,H43&lt;=Sheet1!$D$1),"1",IF(OR(H43&gt;=Sheet1!$C$2,H43&lt;=Sheet1!$D$2),"2","ERROR")),IF(AND(H43&gt;=Sheet1!$C$1,H43&lt;=Sheet1!$D$1),"1",IF(AND(H43&gt;=Sheet1!$C$2,H43&lt;=Sheet1!$D$2),"2",IF(OR(H43&gt;=Sheet1!$C$3,H43&lt;=Sheet1!$D$3),"3","ERROR")))))</f>
        <v/>
      </c>
      <c r="J43" s="49" t="str">
        <f>IF(H43="","",IF(AND(H43&gt;=Sheet1!$F$1,H43&lt;=Sheet1!$G$1),"1",IF(AND(H43&gt;=Sheet1!$F$2,H43&lt;=Sheet1!$G$2),"2",IF(AND(H43&gt;=Sheet1!$F$3,H43&lt;=Sheet1!$G$3),"3",IF(AND(H43&gt;=Sheet1!$F$4,H43&lt;=Sheet1!$G$4),"4",IF(AND(H43&gt;=Sheet1!$F$5,H43&lt;=Sheet1!$G$5),"5",IF(AND(H43&gt;=Sheet1!$F$7,H43&lt;=Sheet1!$G$7),"7",IF(AND(H43&gt;=Sheet1!$F$8,H43&lt;=Sheet1!$G$8),"8",IF(OR(H43&gt;=Sheet1!$F$6,H43&lt;=Sheet1!$G$6),"6","ERROR")))))))))</f>
        <v/>
      </c>
      <c r="K43" s="4"/>
      <c r="L43" s="4"/>
      <c r="M43" s="6"/>
      <c r="N43" s="6"/>
      <c r="O43" s="8"/>
      <c r="P43" s="4"/>
      <c r="Q43" s="4"/>
      <c r="R43" s="5"/>
      <c r="S43" s="4"/>
      <c r="T43" s="4"/>
      <c r="U43" s="4"/>
      <c r="V43" s="4"/>
      <c r="W43" s="4"/>
      <c r="X43" s="4"/>
      <c r="Y43" s="4"/>
      <c r="Z43" s="4"/>
      <c r="AA43" s="4"/>
      <c r="AB43" s="4"/>
      <c r="AC43" s="50"/>
      <c r="AD43" s="50"/>
      <c r="AE43" s="50"/>
    </row>
    <row r="44" spans="1:31">
      <c r="A44" s="4"/>
      <c r="B44" s="4"/>
      <c r="C44" s="65"/>
      <c r="D44" s="7"/>
      <c r="E44" s="7"/>
      <c r="F44" s="48" t="str">
        <f t="shared" si="0"/>
        <v xml:space="preserve"> </v>
      </c>
      <c r="G44" s="48" t="str">
        <f t="shared" si="1"/>
        <v xml:space="preserve"> </v>
      </c>
      <c r="H44" s="28"/>
      <c r="I44" s="48" t="str">
        <f>IF(H44="","",IF(Sheet1!$A$1=2,IF(AND(H44&gt;=Sheet1!$C$1,H44&lt;=Sheet1!$D$1),"1",IF(OR(H44&gt;=Sheet1!$C$2,H44&lt;=Sheet1!$D$2),"2","ERROR")),IF(AND(H44&gt;=Sheet1!$C$1,H44&lt;=Sheet1!$D$1),"1",IF(AND(H44&gt;=Sheet1!$C$2,H44&lt;=Sheet1!$D$2),"2",IF(OR(H44&gt;=Sheet1!$C$3,H44&lt;=Sheet1!$D$3),"3","ERROR")))))</f>
        <v/>
      </c>
      <c r="J44" s="49" t="str">
        <f>IF(H44="","",IF(AND(H44&gt;=Sheet1!$F$1,H44&lt;=Sheet1!$G$1),"1",IF(AND(H44&gt;=Sheet1!$F$2,H44&lt;=Sheet1!$G$2),"2",IF(AND(H44&gt;=Sheet1!$F$3,H44&lt;=Sheet1!$G$3),"3",IF(AND(H44&gt;=Sheet1!$F$4,H44&lt;=Sheet1!$G$4),"4",IF(AND(H44&gt;=Sheet1!$F$5,H44&lt;=Sheet1!$G$5),"5",IF(AND(H44&gt;=Sheet1!$F$7,H44&lt;=Sheet1!$G$7),"7",IF(AND(H44&gt;=Sheet1!$F$8,H44&lt;=Sheet1!$G$8),"8",IF(OR(H44&gt;=Sheet1!$F$6,H44&lt;=Sheet1!$G$6),"6","ERROR")))))))))</f>
        <v/>
      </c>
      <c r="K44" s="4"/>
      <c r="L44" s="4"/>
      <c r="M44" s="6"/>
      <c r="N44" s="6"/>
      <c r="O44" s="8"/>
      <c r="P44" s="4"/>
      <c r="Q44" s="4"/>
      <c r="R44" s="5"/>
      <c r="S44" s="4"/>
      <c r="T44" s="4"/>
      <c r="U44" s="4"/>
      <c r="V44" s="4"/>
      <c r="W44" s="4"/>
      <c r="X44" s="4"/>
      <c r="Y44" s="4"/>
      <c r="Z44" s="4"/>
      <c r="AA44" s="4"/>
      <c r="AB44" s="4"/>
      <c r="AC44" s="50"/>
      <c r="AD44" s="50"/>
      <c r="AE44" s="50"/>
    </row>
    <row r="45" spans="1:31">
      <c r="A45" s="4"/>
      <c r="B45" s="4"/>
      <c r="C45" s="65"/>
      <c r="D45" s="7"/>
      <c r="E45" s="7"/>
      <c r="F45" s="48" t="str">
        <f t="shared" si="0"/>
        <v xml:space="preserve"> </v>
      </c>
      <c r="G45" s="48" t="str">
        <f t="shared" si="1"/>
        <v xml:space="preserve"> </v>
      </c>
      <c r="H45" s="28"/>
      <c r="I45" s="48" t="str">
        <f>IF(H45="","",IF(Sheet1!$A$1=2,IF(AND(H45&gt;=Sheet1!$C$1,H45&lt;=Sheet1!$D$1),"1",IF(OR(H45&gt;=Sheet1!$C$2,H45&lt;=Sheet1!$D$2),"2","ERROR")),IF(AND(H45&gt;=Sheet1!$C$1,H45&lt;=Sheet1!$D$1),"1",IF(AND(H45&gt;=Sheet1!$C$2,H45&lt;=Sheet1!$D$2),"2",IF(OR(H45&gt;=Sheet1!$C$3,H45&lt;=Sheet1!$D$3),"3","ERROR")))))</f>
        <v/>
      </c>
      <c r="J45" s="49" t="str">
        <f>IF(H45="","",IF(AND(H45&gt;=Sheet1!$F$1,H45&lt;=Sheet1!$G$1),"1",IF(AND(H45&gt;=Sheet1!$F$2,H45&lt;=Sheet1!$G$2),"2",IF(AND(H45&gt;=Sheet1!$F$3,H45&lt;=Sheet1!$G$3),"3",IF(AND(H45&gt;=Sheet1!$F$4,H45&lt;=Sheet1!$G$4),"4",IF(AND(H45&gt;=Sheet1!$F$5,H45&lt;=Sheet1!$G$5),"5",IF(AND(H45&gt;=Sheet1!$F$7,H45&lt;=Sheet1!$G$7),"7",IF(AND(H45&gt;=Sheet1!$F$8,H45&lt;=Sheet1!$G$8),"8",IF(OR(H45&gt;=Sheet1!$F$6,H45&lt;=Sheet1!$G$6),"6","ERROR")))))))))</f>
        <v/>
      </c>
      <c r="K45" s="4"/>
      <c r="L45" s="4"/>
      <c r="M45" s="6"/>
      <c r="N45" s="6"/>
      <c r="O45" s="8"/>
      <c r="P45" s="4"/>
      <c r="Q45" s="4"/>
      <c r="R45" s="5"/>
      <c r="S45" s="4"/>
      <c r="T45" s="4"/>
      <c r="U45" s="4"/>
      <c r="V45" s="4"/>
      <c r="W45" s="4"/>
      <c r="X45" s="4"/>
      <c r="Y45" s="4"/>
      <c r="Z45" s="4"/>
      <c r="AA45" s="4"/>
      <c r="AB45" s="4"/>
      <c r="AC45" s="50"/>
      <c r="AD45" s="50"/>
      <c r="AE45" s="50"/>
    </row>
    <row r="46" spans="1:31">
      <c r="A46" s="4"/>
      <c r="B46" s="4"/>
      <c r="C46" s="65"/>
      <c r="D46" s="7"/>
      <c r="E46" s="7"/>
      <c r="F46" s="48" t="str">
        <f t="shared" si="0"/>
        <v xml:space="preserve"> </v>
      </c>
      <c r="G46" s="48" t="str">
        <f t="shared" si="1"/>
        <v xml:space="preserve"> </v>
      </c>
      <c r="H46" s="28"/>
      <c r="I46" s="48" t="str">
        <f>IF(H46="","",IF(Sheet1!$A$1=2,IF(AND(H46&gt;=Sheet1!$C$1,H46&lt;=Sheet1!$D$1),"1",IF(OR(H46&gt;=Sheet1!$C$2,H46&lt;=Sheet1!$D$2),"2","ERROR")),IF(AND(H46&gt;=Sheet1!$C$1,H46&lt;=Sheet1!$D$1),"1",IF(AND(H46&gt;=Sheet1!$C$2,H46&lt;=Sheet1!$D$2),"2",IF(OR(H46&gt;=Sheet1!$C$3,H46&lt;=Sheet1!$D$3),"3","ERROR")))))</f>
        <v/>
      </c>
      <c r="J46" s="49" t="str">
        <f>IF(H46="","",IF(AND(H46&gt;=Sheet1!$F$1,H46&lt;=Sheet1!$G$1),"1",IF(AND(H46&gt;=Sheet1!$F$2,H46&lt;=Sheet1!$G$2),"2",IF(AND(H46&gt;=Sheet1!$F$3,H46&lt;=Sheet1!$G$3),"3",IF(AND(H46&gt;=Sheet1!$F$4,H46&lt;=Sheet1!$G$4),"4",IF(AND(H46&gt;=Sheet1!$F$5,H46&lt;=Sheet1!$G$5),"5",IF(AND(H46&gt;=Sheet1!$F$7,H46&lt;=Sheet1!$G$7),"7",IF(AND(H46&gt;=Sheet1!$F$8,H46&lt;=Sheet1!$G$8),"8",IF(OR(H46&gt;=Sheet1!$F$6,H46&lt;=Sheet1!$G$6),"6","ERROR")))))))))</f>
        <v/>
      </c>
      <c r="K46" s="4"/>
      <c r="L46" s="4"/>
      <c r="M46" s="6"/>
      <c r="N46" s="6"/>
      <c r="O46" s="8"/>
      <c r="P46" s="4"/>
      <c r="Q46" s="4"/>
      <c r="R46" s="5"/>
      <c r="S46" s="4"/>
      <c r="T46" s="4"/>
      <c r="U46" s="4"/>
      <c r="V46" s="4"/>
      <c r="W46" s="4"/>
      <c r="X46" s="4"/>
      <c r="Y46" s="4"/>
      <c r="Z46" s="4"/>
      <c r="AA46" s="4"/>
      <c r="AB46" s="4"/>
      <c r="AC46" s="50"/>
      <c r="AD46" s="50"/>
      <c r="AE46" s="50"/>
    </row>
    <row r="47" spans="1:31">
      <c r="A47" s="4"/>
      <c r="B47" s="4"/>
      <c r="C47" s="65"/>
      <c r="D47" s="7"/>
      <c r="E47" s="7"/>
      <c r="F47" s="48" t="str">
        <f t="shared" si="0"/>
        <v xml:space="preserve"> </v>
      </c>
      <c r="G47" s="48" t="str">
        <f t="shared" si="1"/>
        <v xml:space="preserve"> </v>
      </c>
      <c r="H47" s="28"/>
      <c r="I47" s="48" t="str">
        <f>IF(H47="","",IF(Sheet1!$A$1=2,IF(AND(H47&gt;=Sheet1!$C$1,H47&lt;=Sheet1!$D$1),"1",IF(OR(H47&gt;=Sheet1!$C$2,H47&lt;=Sheet1!$D$2),"2","ERROR")),IF(AND(H47&gt;=Sheet1!$C$1,H47&lt;=Sheet1!$D$1),"1",IF(AND(H47&gt;=Sheet1!$C$2,H47&lt;=Sheet1!$D$2),"2",IF(OR(H47&gt;=Sheet1!$C$3,H47&lt;=Sheet1!$D$3),"3","ERROR")))))</f>
        <v/>
      </c>
      <c r="J47" s="49" t="str">
        <f>IF(H47="","",IF(AND(H47&gt;=Sheet1!$F$1,H47&lt;=Sheet1!$G$1),"1",IF(AND(H47&gt;=Sheet1!$F$2,H47&lt;=Sheet1!$G$2),"2",IF(AND(H47&gt;=Sheet1!$F$3,H47&lt;=Sheet1!$G$3),"3",IF(AND(H47&gt;=Sheet1!$F$4,H47&lt;=Sheet1!$G$4),"4",IF(AND(H47&gt;=Sheet1!$F$5,H47&lt;=Sheet1!$G$5),"5",IF(AND(H47&gt;=Sheet1!$F$7,H47&lt;=Sheet1!$G$7),"7",IF(AND(H47&gt;=Sheet1!$F$8,H47&lt;=Sheet1!$G$8),"8",IF(OR(H47&gt;=Sheet1!$F$6,H47&lt;=Sheet1!$G$6),"6","ERROR")))))))))</f>
        <v/>
      </c>
      <c r="K47" s="4"/>
      <c r="L47" s="4"/>
      <c r="M47" s="6"/>
      <c r="N47" s="6"/>
      <c r="O47" s="8"/>
      <c r="P47" s="4"/>
      <c r="Q47" s="4"/>
      <c r="R47" s="5"/>
      <c r="S47" s="4"/>
      <c r="T47" s="4"/>
      <c r="U47" s="4"/>
      <c r="V47" s="4"/>
      <c r="W47" s="4"/>
      <c r="X47" s="4"/>
      <c r="Y47" s="4"/>
      <c r="Z47" s="4"/>
      <c r="AA47" s="4"/>
      <c r="AB47" s="4"/>
      <c r="AC47" s="50"/>
      <c r="AD47" s="50"/>
      <c r="AE47" s="50"/>
    </row>
    <row r="48" spans="1:31">
      <c r="A48" s="4"/>
      <c r="B48" s="4"/>
      <c r="C48" s="65"/>
      <c r="D48" s="7"/>
      <c r="E48" s="7"/>
      <c r="F48" s="48" t="str">
        <f t="shared" si="0"/>
        <v xml:space="preserve"> </v>
      </c>
      <c r="G48" s="48" t="str">
        <f t="shared" si="1"/>
        <v xml:space="preserve"> </v>
      </c>
      <c r="H48" s="28"/>
      <c r="I48" s="48" t="str">
        <f>IF(H48="","",IF(Sheet1!$A$1=2,IF(AND(H48&gt;=Sheet1!$C$1,H48&lt;=Sheet1!$D$1),"1",IF(OR(H48&gt;=Sheet1!$C$2,H48&lt;=Sheet1!$D$2),"2","ERROR")),IF(AND(H48&gt;=Sheet1!$C$1,H48&lt;=Sheet1!$D$1),"1",IF(AND(H48&gt;=Sheet1!$C$2,H48&lt;=Sheet1!$D$2),"2",IF(OR(H48&gt;=Sheet1!$C$3,H48&lt;=Sheet1!$D$3),"3","ERROR")))))</f>
        <v/>
      </c>
      <c r="J48" s="49" t="str">
        <f>IF(H48="","",IF(AND(H48&gt;=Sheet1!$F$1,H48&lt;=Sheet1!$G$1),"1",IF(AND(H48&gt;=Sheet1!$F$2,H48&lt;=Sheet1!$G$2),"2",IF(AND(H48&gt;=Sheet1!$F$3,H48&lt;=Sheet1!$G$3),"3",IF(AND(H48&gt;=Sheet1!$F$4,H48&lt;=Sheet1!$G$4),"4",IF(AND(H48&gt;=Sheet1!$F$5,H48&lt;=Sheet1!$G$5),"5",IF(AND(H48&gt;=Sheet1!$F$7,H48&lt;=Sheet1!$G$7),"7",IF(AND(H48&gt;=Sheet1!$F$8,H48&lt;=Sheet1!$G$8),"8",IF(OR(H48&gt;=Sheet1!$F$6,H48&lt;=Sheet1!$G$6),"6","ERROR")))))))))</f>
        <v/>
      </c>
      <c r="K48" s="4"/>
      <c r="L48" s="4"/>
      <c r="M48" s="6"/>
      <c r="N48" s="6"/>
      <c r="O48" s="8"/>
      <c r="P48" s="4"/>
      <c r="Q48" s="4"/>
      <c r="R48" s="5"/>
      <c r="S48" s="4"/>
      <c r="T48" s="4"/>
      <c r="U48" s="4"/>
      <c r="V48" s="4"/>
      <c r="W48" s="4"/>
      <c r="X48" s="4"/>
      <c r="Y48" s="4"/>
      <c r="Z48" s="4"/>
      <c r="AA48" s="4"/>
      <c r="AB48" s="4"/>
      <c r="AC48" s="50"/>
      <c r="AD48" s="50"/>
      <c r="AE48" s="50"/>
    </row>
    <row r="49" spans="1:31">
      <c r="A49" s="4"/>
      <c r="B49" s="4"/>
      <c r="C49" s="65"/>
      <c r="D49" s="7"/>
      <c r="E49" s="7"/>
      <c r="F49" s="48" t="str">
        <f t="shared" si="0"/>
        <v xml:space="preserve"> </v>
      </c>
      <c r="G49" s="48" t="str">
        <f t="shared" si="1"/>
        <v xml:space="preserve"> </v>
      </c>
      <c r="H49" s="28"/>
      <c r="I49" s="48" t="str">
        <f>IF(H49="","",IF(Sheet1!$A$1=2,IF(AND(H49&gt;=Sheet1!$C$1,H49&lt;=Sheet1!$D$1),"1",IF(OR(H49&gt;=Sheet1!$C$2,H49&lt;=Sheet1!$D$2),"2","ERROR")),IF(AND(H49&gt;=Sheet1!$C$1,H49&lt;=Sheet1!$D$1),"1",IF(AND(H49&gt;=Sheet1!$C$2,H49&lt;=Sheet1!$D$2),"2",IF(OR(H49&gt;=Sheet1!$C$3,H49&lt;=Sheet1!$D$3),"3","ERROR")))))</f>
        <v/>
      </c>
      <c r="J49" s="49" t="str">
        <f>IF(H49="","",IF(AND(H49&gt;=Sheet1!$F$1,H49&lt;=Sheet1!$G$1),"1",IF(AND(H49&gt;=Sheet1!$F$2,H49&lt;=Sheet1!$G$2),"2",IF(AND(H49&gt;=Sheet1!$F$3,H49&lt;=Sheet1!$G$3),"3",IF(AND(H49&gt;=Sheet1!$F$4,H49&lt;=Sheet1!$G$4),"4",IF(AND(H49&gt;=Sheet1!$F$5,H49&lt;=Sheet1!$G$5),"5",IF(AND(H49&gt;=Sheet1!$F$7,H49&lt;=Sheet1!$G$7),"7",IF(AND(H49&gt;=Sheet1!$F$8,H49&lt;=Sheet1!$G$8),"8",IF(OR(H49&gt;=Sheet1!$F$6,H49&lt;=Sheet1!$G$6),"6","ERROR")))))))))</f>
        <v/>
      </c>
      <c r="K49" s="4"/>
      <c r="L49" s="4"/>
      <c r="M49" s="6"/>
      <c r="N49" s="6"/>
      <c r="O49" s="8"/>
      <c r="P49" s="4"/>
      <c r="Q49" s="4"/>
      <c r="R49" s="5"/>
      <c r="S49" s="4"/>
      <c r="T49" s="4"/>
      <c r="U49" s="4"/>
      <c r="V49" s="4"/>
      <c r="W49" s="4"/>
      <c r="X49" s="4"/>
      <c r="Y49" s="4"/>
      <c r="Z49" s="4"/>
      <c r="AA49" s="4"/>
      <c r="AB49" s="4"/>
      <c r="AC49" s="50"/>
      <c r="AD49" s="50"/>
      <c r="AE49" s="50"/>
    </row>
    <row r="50" spans="1:31">
      <c r="A50" s="4"/>
      <c r="B50" s="4"/>
      <c r="C50" s="65"/>
      <c r="D50" s="7"/>
      <c r="E50" s="7"/>
      <c r="F50" s="48" t="str">
        <f t="shared" si="0"/>
        <v xml:space="preserve"> </v>
      </c>
      <c r="G50" s="48" t="str">
        <f t="shared" si="1"/>
        <v xml:space="preserve"> </v>
      </c>
      <c r="H50" s="28"/>
      <c r="I50" s="48" t="str">
        <f>IF(H50="","",IF(Sheet1!$A$1=2,IF(AND(H50&gt;=Sheet1!$C$1,H50&lt;=Sheet1!$D$1),"1",IF(OR(H50&gt;=Sheet1!$C$2,H50&lt;=Sheet1!$D$2),"2","ERROR")),IF(AND(H50&gt;=Sheet1!$C$1,H50&lt;=Sheet1!$D$1),"1",IF(AND(H50&gt;=Sheet1!$C$2,H50&lt;=Sheet1!$D$2),"2",IF(OR(H50&gt;=Sheet1!$C$3,H50&lt;=Sheet1!$D$3),"3","ERROR")))))</f>
        <v/>
      </c>
      <c r="J50" s="49" t="str">
        <f>IF(H50="","",IF(AND(H50&gt;=Sheet1!$F$1,H50&lt;=Sheet1!$G$1),"1",IF(AND(H50&gt;=Sheet1!$F$2,H50&lt;=Sheet1!$G$2),"2",IF(AND(H50&gt;=Sheet1!$F$3,H50&lt;=Sheet1!$G$3),"3",IF(AND(H50&gt;=Sheet1!$F$4,H50&lt;=Sheet1!$G$4),"4",IF(AND(H50&gt;=Sheet1!$F$5,H50&lt;=Sheet1!$G$5),"5",IF(AND(H50&gt;=Sheet1!$F$7,H50&lt;=Sheet1!$G$7),"7",IF(AND(H50&gt;=Sheet1!$F$8,H50&lt;=Sheet1!$G$8),"8",IF(OR(H50&gt;=Sheet1!$F$6,H50&lt;=Sheet1!$G$6),"6","ERROR")))))))))</f>
        <v/>
      </c>
      <c r="K50" s="4"/>
      <c r="L50" s="4"/>
      <c r="M50" s="6"/>
      <c r="N50" s="6"/>
      <c r="O50" s="8"/>
      <c r="P50" s="4"/>
      <c r="Q50" s="4"/>
      <c r="R50" s="5"/>
      <c r="S50" s="4"/>
      <c r="T50" s="4"/>
      <c r="U50" s="4"/>
      <c r="V50" s="4"/>
      <c r="W50" s="4"/>
      <c r="X50" s="4"/>
      <c r="Y50" s="4"/>
      <c r="Z50" s="4"/>
      <c r="AA50" s="4"/>
      <c r="AB50" s="4"/>
      <c r="AC50" s="50"/>
      <c r="AD50" s="50"/>
      <c r="AE50" s="50"/>
    </row>
    <row r="51" spans="1:31">
      <c r="A51" s="4"/>
      <c r="B51" s="4"/>
      <c r="C51" s="65"/>
      <c r="D51" s="7"/>
      <c r="E51" s="7"/>
      <c r="F51" s="48" t="str">
        <f t="shared" si="0"/>
        <v xml:space="preserve"> </v>
      </c>
      <c r="G51" s="48" t="str">
        <f t="shared" si="1"/>
        <v xml:space="preserve"> </v>
      </c>
      <c r="H51" s="28"/>
      <c r="I51" s="48" t="str">
        <f>IF(H51="","",IF(Sheet1!$A$1=2,IF(AND(H51&gt;=Sheet1!$C$1,H51&lt;=Sheet1!$D$1),"1",IF(OR(H51&gt;=Sheet1!$C$2,H51&lt;=Sheet1!$D$2),"2","ERROR")),IF(AND(H51&gt;=Sheet1!$C$1,H51&lt;=Sheet1!$D$1),"1",IF(AND(H51&gt;=Sheet1!$C$2,H51&lt;=Sheet1!$D$2),"2",IF(OR(H51&gt;=Sheet1!$C$3,H51&lt;=Sheet1!$D$3),"3","ERROR")))))</f>
        <v/>
      </c>
      <c r="J51" s="49" t="str">
        <f>IF(H51="","",IF(AND(H51&gt;=Sheet1!$F$1,H51&lt;=Sheet1!$G$1),"1",IF(AND(H51&gt;=Sheet1!$F$2,H51&lt;=Sheet1!$G$2),"2",IF(AND(H51&gt;=Sheet1!$F$3,H51&lt;=Sheet1!$G$3),"3",IF(AND(H51&gt;=Sheet1!$F$4,H51&lt;=Sheet1!$G$4),"4",IF(AND(H51&gt;=Sheet1!$F$5,H51&lt;=Sheet1!$G$5),"5",IF(AND(H51&gt;=Sheet1!$F$7,H51&lt;=Sheet1!$G$7),"7",IF(AND(H51&gt;=Sheet1!$F$8,H51&lt;=Sheet1!$G$8),"8",IF(OR(H51&gt;=Sheet1!$F$6,H51&lt;=Sheet1!$G$6),"6","ERROR")))))))))</f>
        <v/>
      </c>
      <c r="K51" s="4"/>
      <c r="L51" s="4"/>
      <c r="M51" s="6"/>
      <c r="N51" s="6"/>
      <c r="O51" s="8"/>
      <c r="P51" s="4"/>
      <c r="Q51" s="4"/>
      <c r="R51" s="5"/>
      <c r="S51" s="4"/>
      <c r="T51" s="4"/>
      <c r="U51" s="4"/>
      <c r="V51" s="4"/>
      <c r="W51" s="4"/>
      <c r="X51" s="4"/>
      <c r="Y51" s="4"/>
      <c r="Z51" s="4"/>
      <c r="AA51" s="4"/>
      <c r="AB51" s="4"/>
      <c r="AC51" s="50"/>
      <c r="AD51" s="50"/>
      <c r="AE51" s="50"/>
    </row>
    <row r="52" spans="1:31">
      <c r="A52" s="4"/>
      <c r="B52" s="4"/>
      <c r="C52" s="65"/>
      <c r="D52" s="7"/>
      <c r="E52" s="7"/>
      <c r="F52" s="48" t="str">
        <f t="shared" si="0"/>
        <v xml:space="preserve"> </v>
      </c>
      <c r="G52" s="48" t="str">
        <f t="shared" si="1"/>
        <v xml:space="preserve"> </v>
      </c>
      <c r="H52" s="28"/>
      <c r="I52" s="48" t="str">
        <f>IF(H52="","",IF(Sheet1!$A$1=2,IF(AND(H52&gt;=Sheet1!$C$1,H52&lt;=Sheet1!$D$1),"1",IF(OR(H52&gt;=Sheet1!$C$2,H52&lt;=Sheet1!$D$2),"2","ERROR")),IF(AND(H52&gt;=Sheet1!$C$1,H52&lt;=Sheet1!$D$1),"1",IF(AND(H52&gt;=Sheet1!$C$2,H52&lt;=Sheet1!$D$2),"2",IF(OR(H52&gt;=Sheet1!$C$3,H52&lt;=Sheet1!$D$3),"3","ERROR")))))</f>
        <v/>
      </c>
      <c r="J52" s="49" t="str">
        <f>IF(H52="","",IF(AND(H52&gt;=Sheet1!$F$1,H52&lt;=Sheet1!$G$1),"1",IF(AND(H52&gt;=Sheet1!$F$2,H52&lt;=Sheet1!$G$2),"2",IF(AND(H52&gt;=Sheet1!$F$3,H52&lt;=Sheet1!$G$3),"3",IF(AND(H52&gt;=Sheet1!$F$4,H52&lt;=Sheet1!$G$4),"4",IF(AND(H52&gt;=Sheet1!$F$5,H52&lt;=Sheet1!$G$5),"5",IF(AND(H52&gt;=Sheet1!$F$7,H52&lt;=Sheet1!$G$7),"7",IF(AND(H52&gt;=Sheet1!$F$8,H52&lt;=Sheet1!$G$8),"8",IF(OR(H52&gt;=Sheet1!$F$6,H52&lt;=Sheet1!$G$6),"6","ERROR")))))))))</f>
        <v/>
      </c>
      <c r="K52" s="4"/>
      <c r="L52" s="4"/>
      <c r="M52" s="6"/>
      <c r="N52" s="6"/>
      <c r="O52" s="8"/>
      <c r="P52" s="4"/>
      <c r="Q52" s="4"/>
      <c r="R52" s="5"/>
      <c r="S52" s="4"/>
      <c r="T52" s="4"/>
      <c r="U52" s="4"/>
      <c r="V52" s="4"/>
      <c r="W52" s="4"/>
      <c r="X52" s="4"/>
      <c r="Y52" s="4"/>
      <c r="Z52" s="4"/>
      <c r="AA52" s="4"/>
      <c r="AB52" s="4"/>
      <c r="AC52" s="50"/>
      <c r="AD52" s="50"/>
      <c r="AE52" s="50"/>
    </row>
    <row r="53" spans="1:31">
      <c r="A53" s="4"/>
      <c r="B53" s="4"/>
      <c r="C53" s="65"/>
      <c r="D53" s="7"/>
      <c r="E53" s="7"/>
      <c r="F53" s="48" t="str">
        <f t="shared" si="0"/>
        <v xml:space="preserve"> </v>
      </c>
      <c r="G53" s="48" t="str">
        <f t="shared" si="1"/>
        <v xml:space="preserve"> </v>
      </c>
      <c r="H53" s="28"/>
      <c r="I53" s="48" t="str">
        <f>IF(H53="","",IF(Sheet1!$A$1=2,IF(AND(H53&gt;=Sheet1!$C$1,H53&lt;=Sheet1!$D$1),"1",IF(OR(H53&gt;=Sheet1!$C$2,H53&lt;=Sheet1!$D$2),"2","ERROR")),IF(AND(H53&gt;=Sheet1!$C$1,H53&lt;=Sheet1!$D$1),"1",IF(AND(H53&gt;=Sheet1!$C$2,H53&lt;=Sheet1!$D$2),"2",IF(OR(H53&gt;=Sheet1!$C$3,H53&lt;=Sheet1!$D$3),"3","ERROR")))))</f>
        <v/>
      </c>
      <c r="J53" s="49" t="str">
        <f>IF(H53="","",IF(AND(H53&gt;=Sheet1!$F$1,H53&lt;=Sheet1!$G$1),"1",IF(AND(H53&gt;=Sheet1!$F$2,H53&lt;=Sheet1!$G$2),"2",IF(AND(H53&gt;=Sheet1!$F$3,H53&lt;=Sheet1!$G$3),"3",IF(AND(H53&gt;=Sheet1!$F$4,H53&lt;=Sheet1!$G$4),"4",IF(AND(H53&gt;=Sheet1!$F$5,H53&lt;=Sheet1!$G$5),"5",IF(AND(H53&gt;=Sheet1!$F$7,H53&lt;=Sheet1!$G$7),"7",IF(AND(H53&gt;=Sheet1!$F$8,H53&lt;=Sheet1!$G$8),"8",IF(OR(H53&gt;=Sheet1!$F$6,H53&lt;=Sheet1!$G$6),"6","ERROR")))))))))</f>
        <v/>
      </c>
      <c r="K53" s="4"/>
      <c r="L53" s="4"/>
      <c r="M53" s="6"/>
      <c r="N53" s="6"/>
      <c r="O53" s="8"/>
      <c r="P53" s="4"/>
      <c r="Q53" s="4"/>
      <c r="R53" s="5"/>
      <c r="S53" s="4"/>
      <c r="T53" s="4"/>
      <c r="U53" s="4"/>
      <c r="V53" s="4"/>
      <c r="W53" s="4"/>
      <c r="X53" s="4"/>
      <c r="Y53" s="4"/>
      <c r="Z53" s="4"/>
      <c r="AA53" s="4"/>
      <c r="AB53" s="4"/>
      <c r="AC53" s="50"/>
      <c r="AD53" s="50"/>
      <c r="AE53" s="50"/>
    </row>
    <row r="54" spans="1:31">
      <c r="A54" s="4"/>
      <c r="B54" s="4"/>
      <c r="C54" s="65"/>
      <c r="D54" s="7"/>
      <c r="E54" s="7"/>
      <c r="F54" s="48" t="str">
        <f t="shared" si="0"/>
        <v xml:space="preserve"> </v>
      </c>
      <c r="G54" s="48" t="str">
        <f t="shared" si="1"/>
        <v xml:space="preserve"> </v>
      </c>
      <c r="H54" s="28"/>
      <c r="I54" s="48" t="str">
        <f>IF(H54="","",IF(Sheet1!$A$1=2,IF(AND(H54&gt;=Sheet1!$C$1,H54&lt;=Sheet1!$D$1),"1",IF(OR(H54&gt;=Sheet1!$C$2,H54&lt;=Sheet1!$D$2),"2","ERROR")),IF(AND(H54&gt;=Sheet1!$C$1,H54&lt;=Sheet1!$D$1),"1",IF(AND(H54&gt;=Sheet1!$C$2,H54&lt;=Sheet1!$D$2),"2",IF(OR(H54&gt;=Sheet1!$C$3,H54&lt;=Sheet1!$D$3),"3","ERROR")))))</f>
        <v/>
      </c>
      <c r="J54" s="49" t="str">
        <f>IF(H54="","",IF(AND(H54&gt;=Sheet1!$F$1,H54&lt;=Sheet1!$G$1),"1",IF(AND(H54&gt;=Sheet1!$F$2,H54&lt;=Sheet1!$G$2),"2",IF(AND(H54&gt;=Sheet1!$F$3,H54&lt;=Sheet1!$G$3),"3",IF(AND(H54&gt;=Sheet1!$F$4,H54&lt;=Sheet1!$G$4),"4",IF(AND(H54&gt;=Sheet1!$F$5,H54&lt;=Sheet1!$G$5),"5",IF(AND(H54&gt;=Sheet1!$F$7,H54&lt;=Sheet1!$G$7),"7",IF(AND(H54&gt;=Sheet1!$F$8,H54&lt;=Sheet1!$G$8),"8",IF(OR(H54&gt;=Sheet1!$F$6,H54&lt;=Sheet1!$G$6),"6","ERROR")))))))))</f>
        <v/>
      </c>
      <c r="K54" s="4"/>
      <c r="L54" s="4"/>
      <c r="M54" s="6"/>
      <c r="N54" s="6"/>
      <c r="O54" s="8"/>
      <c r="P54" s="4"/>
      <c r="Q54" s="4"/>
      <c r="R54" s="5"/>
      <c r="S54" s="4"/>
      <c r="T54" s="4"/>
      <c r="U54" s="4"/>
      <c r="V54" s="4"/>
      <c r="W54" s="4"/>
      <c r="X54" s="4"/>
      <c r="Y54" s="4"/>
      <c r="Z54" s="4"/>
      <c r="AA54" s="4"/>
      <c r="AB54" s="4"/>
      <c r="AC54" s="50"/>
      <c r="AD54" s="50"/>
      <c r="AE54" s="50"/>
    </row>
    <row r="55" spans="1:31">
      <c r="A55" s="4"/>
      <c r="B55" s="4"/>
      <c r="C55" s="65"/>
      <c r="D55" s="7"/>
      <c r="E55" s="7"/>
      <c r="F55" s="48" t="str">
        <f t="shared" si="0"/>
        <v xml:space="preserve"> </v>
      </c>
      <c r="G55" s="48" t="str">
        <f t="shared" si="1"/>
        <v xml:space="preserve"> </v>
      </c>
      <c r="H55" s="28"/>
      <c r="I55" s="48" t="str">
        <f>IF(H55="","",IF(Sheet1!$A$1=2,IF(AND(H55&gt;=Sheet1!$C$1,H55&lt;=Sheet1!$D$1),"1",IF(OR(H55&gt;=Sheet1!$C$2,H55&lt;=Sheet1!$D$2),"2","ERROR")),IF(AND(H55&gt;=Sheet1!$C$1,H55&lt;=Sheet1!$D$1),"1",IF(AND(H55&gt;=Sheet1!$C$2,H55&lt;=Sheet1!$D$2),"2",IF(OR(H55&gt;=Sheet1!$C$3,H55&lt;=Sheet1!$D$3),"3","ERROR")))))</f>
        <v/>
      </c>
      <c r="J55" s="49" t="str">
        <f>IF(H55="","",IF(AND(H55&gt;=Sheet1!$F$1,H55&lt;=Sheet1!$G$1),"1",IF(AND(H55&gt;=Sheet1!$F$2,H55&lt;=Sheet1!$G$2),"2",IF(AND(H55&gt;=Sheet1!$F$3,H55&lt;=Sheet1!$G$3),"3",IF(AND(H55&gt;=Sheet1!$F$4,H55&lt;=Sheet1!$G$4),"4",IF(AND(H55&gt;=Sheet1!$F$5,H55&lt;=Sheet1!$G$5),"5",IF(AND(H55&gt;=Sheet1!$F$7,H55&lt;=Sheet1!$G$7),"7",IF(AND(H55&gt;=Sheet1!$F$8,H55&lt;=Sheet1!$G$8),"8",IF(OR(H55&gt;=Sheet1!$F$6,H55&lt;=Sheet1!$G$6),"6","ERROR")))))))))</f>
        <v/>
      </c>
      <c r="K55" s="4"/>
      <c r="L55" s="4"/>
      <c r="M55" s="6"/>
      <c r="N55" s="6"/>
      <c r="O55" s="8"/>
      <c r="P55" s="4"/>
      <c r="Q55" s="4"/>
      <c r="R55" s="5"/>
      <c r="S55" s="4"/>
      <c r="T55" s="4"/>
      <c r="U55" s="4"/>
      <c r="V55" s="4"/>
      <c r="W55" s="4"/>
      <c r="X55" s="4"/>
      <c r="Y55" s="4"/>
      <c r="Z55" s="4"/>
      <c r="AA55" s="4"/>
      <c r="AB55" s="4"/>
      <c r="AC55" s="50"/>
      <c r="AD55" s="50"/>
      <c r="AE55" s="50"/>
    </row>
    <row r="56" spans="1:31">
      <c r="A56" s="4"/>
      <c r="B56" s="4"/>
      <c r="C56" s="65"/>
      <c r="D56" s="7"/>
      <c r="E56" s="7"/>
      <c r="F56" s="48" t="str">
        <f t="shared" si="0"/>
        <v xml:space="preserve"> </v>
      </c>
      <c r="G56" s="48" t="str">
        <f t="shared" si="1"/>
        <v xml:space="preserve"> </v>
      </c>
      <c r="H56" s="28"/>
      <c r="I56" s="48" t="str">
        <f>IF(H56="","",IF(Sheet1!$A$1=2,IF(AND(H56&gt;=Sheet1!$C$1,H56&lt;=Sheet1!$D$1),"1",IF(OR(H56&gt;=Sheet1!$C$2,H56&lt;=Sheet1!$D$2),"2","ERROR")),IF(AND(H56&gt;=Sheet1!$C$1,H56&lt;=Sheet1!$D$1),"1",IF(AND(H56&gt;=Sheet1!$C$2,H56&lt;=Sheet1!$D$2),"2",IF(OR(H56&gt;=Sheet1!$C$3,H56&lt;=Sheet1!$D$3),"3","ERROR")))))</f>
        <v/>
      </c>
      <c r="J56" s="49" t="str">
        <f>IF(H56="","",IF(AND(H56&gt;=Sheet1!$F$1,H56&lt;=Sheet1!$G$1),"1",IF(AND(H56&gt;=Sheet1!$F$2,H56&lt;=Sheet1!$G$2),"2",IF(AND(H56&gt;=Sheet1!$F$3,H56&lt;=Sheet1!$G$3),"3",IF(AND(H56&gt;=Sheet1!$F$4,H56&lt;=Sheet1!$G$4),"4",IF(AND(H56&gt;=Sheet1!$F$5,H56&lt;=Sheet1!$G$5),"5",IF(AND(H56&gt;=Sheet1!$F$7,H56&lt;=Sheet1!$G$7),"7",IF(AND(H56&gt;=Sheet1!$F$8,H56&lt;=Sheet1!$G$8),"8",IF(OR(H56&gt;=Sheet1!$F$6,H56&lt;=Sheet1!$G$6),"6","ERROR")))))))))</f>
        <v/>
      </c>
      <c r="K56" s="4"/>
      <c r="L56" s="4"/>
      <c r="M56" s="6"/>
      <c r="N56" s="6"/>
      <c r="O56" s="8"/>
      <c r="P56" s="4"/>
      <c r="Q56" s="4"/>
      <c r="R56" s="5"/>
      <c r="S56" s="4"/>
      <c r="T56" s="4"/>
      <c r="U56" s="4"/>
      <c r="V56" s="4"/>
      <c r="W56" s="4"/>
      <c r="X56" s="4"/>
      <c r="Y56" s="4"/>
      <c r="Z56" s="4"/>
      <c r="AA56" s="4"/>
      <c r="AB56" s="4"/>
      <c r="AC56" s="50"/>
      <c r="AD56" s="50"/>
      <c r="AE56" s="50"/>
    </row>
    <row r="57" spans="1:31">
      <c r="A57" s="4"/>
      <c r="B57" s="4"/>
      <c r="C57" s="65"/>
      <c r="D57" s="7"/>
      <c r="E57" s="7"/>
      <c r="F57" s="48" t="str">
        <f t="shared" si="0"/>
        <v xml:space="preserve"> </v>
      </c>
      <c r="G57" s="48" t="str">
        <f t="shared" si="1"/>
        <v xml:space="preserve"> </v>
      </c>
      <c r="H57" s="28"/>
      <c r="I57" s="48" t="str">
        <f>IF(H57="","",IF(Sheet1!$A$1=2,IF(AND(H57&gt;=Sheet1!$C$1,H57&lt;=Sheet1!$D$1),"1",IF(OR(H57&gt;=Sheet1!$C$2,H57&lt;=Sheet1!$D$2),"2","ERROR")),IF(AND(H57&gt;=Sheet1!$C$1,H57&lt;=Sheet1!$D$1),"1",IF(AND(H57&gt;=Sheet1!$C$2,H57&lt;=Sheet1!$D$2),"2",IF(OR(H57&gt;=Sheet1!$C$3,H57&lt;=Sheet1!$D$3),"3","ERROR")))))</f>
        <v/>
      </c>
      <c r="J57" s="49" t="str">
        <f>IF(H57="","",IF(AND(H57&gt;=Sheet1!$F$1,H57&lt;=Sheet1!$G$1),"1",IF(AND(H57&gt;=Sheet1!$F$2,H57&lt;=Sheet1!$G$2),"2",IF(AND(H57&gt;=Sheet1!$F$3,H57&lt;=Sheet1!$G$3),"3",IF(AND(H57&gt;=Sheet1!$F$4,H57&lt;=Sheet1!$G$4),"4",IF(AND(H57&gt;=Sheet1!$F$5,H57&lt;=Sheet1!$G$5),"5",IF(AND(H57&gt;=Sheet1!$F$7,H57&lt;=Sheet1!$G$7),"7",IF(AND(H57&gt;=Sheet1!$F$8,H57&lt;=Sheet1!$G$8),"8",IF(OR(H57&gt;=Sheet1!$F$6,H57&lt;=Sheet1!$G$6),"6","ERROR")))))))))</f>
        <v/>
      </c>
      <c r="K57" s="4"/>
      <c r="L57" s="4"/>
      <c r="M57" s="6"/>
      <c r="N57" s="6"/>
      <c r="O57" s="8"/>
      <c r="P57" s="4"/>
      <c r="Q57" s="4"/>
      <c r="R57" s="5"/>
      <c r="S57" s="4"/>
      <c r="T57" s="4"/>
      <c r="U57" s="4"/>
      <c r="V57" s="4"/>
      <c r="W57" s="4"/>
      <c r="X57" s="4"/>
      <c r="Y57" s="4"/>
      <c r="Z57" s="4"/>
      <c r="AA57" s="4"/>
      <c r="AB57" s="4"/>
      <c r="AC57" s="50"/>
      <c r="AD57" s="50"/>
      <c r="AE57" s="50"/>
    </row>
    <row r="58" spans="1:31">
      <c r="A58" s="4"/>
      <c r="B58" s="4"/>
      <c r="C58" s="65"/>
      <c r="D58" s="7"/>
      <c r="E58" s="7"/>
      <c r="F58" s="48" t="str">
        <f t="shared" si="0"/>
        <v xml:space="preserve"> </v>
      </c>
      <c r="G58" s="48" t="str">
        <f t="shared" si="1"/>
        <v xml:space="preserve"> </v>
      </c>
      <c r="H58" s="28"/>
      <c r="I58" s="48" t="str">
        <f>IF(H58="","",IF(Sheet1!$A$1=2,IF(AND(H58&gt;=Sheet1!$C$1,H58&lt;=Sheet1!$D$1),"1",IF(OR(H58&gt;=Sheet1!$C$2,H58&lt;=Sheet1!$D$2),"2","ERROR")),IF(AND(H58&gt;=Sheet1!$C$1,H58&lt;=Sheet1!$D$1),"1",IF(AND(H58&gt;=Sheet1!$C$2,H58&lt;=Sheet1!$D$2),"2",IF(OR(H58&gt;=Sheet1!$C$3,H58&lt;=Sheet1!$D$3),"3","ERROR")))))</f>
        <v/>
      </c>
      <c r="J58" s="49" t="str">
        <f>IF(H58="","",IF(AND(H58&gt;=Sheet1!$F$1,H58&lt;=Sheet1!$G$1),"1",IF(AND(H58&gt;=Sheet1!$F$2,H58&lt;=Sheet1!$G$2),"2",IF(AND(H58&gt;=Sheet1!$F$3,H58&lt;=Sheet1!$G$3),"3",IF(AND(H58&gt;=Sheet1!$F$4,H58&lt;=Sheet1!$G$4),"4",IF(AND(H58&gt;=Sheet1!$F$5,H58&lt;=Sheet1!$G$5),"5",IF(AND(H58&gt;=Sheet1!$F$7,H58&lt;=Sheet1!$G$7),"7",IF(AND(H58&gt;=Sheet1!$F$8,H58&lt;=Sheet1!$G$8),"8",IF(OR(H58&gt;=Sheet1!$F$6,H58&lt;=Sheet1!$G$6),"6","ERROR")))))))))</f>
        <v/>
      </c>
      <c r="K58" s="4"/>
      <c r="L58" s="4"/>
      <c r="M58" s="6"/>
      <c r="N58" s="6"/>
      <c r="O58" s="8"/>
      <c r="P58" s="4"/>
      <c r="Q58" s="4"/>
      <c r="R58" s="5"/>
      <c r="S58" s="4"/>
      <c r="T58" s="4"/>
      <c r="U58" s="4"/>
      <c r="V58" s="4"/>
      <c r="W58" s="4"/>
      <c r="X58" s="4"/>
      <c r="Y58" s="4"/>
      <c r="Z58" s="4"/>
      <c r="AA58" s="4"/>
      <c r="AB58" s="4"/>
      <c r="AC58" s="50"/>
      <c r="AD58" s="50"/>
      <c r="AE58" s="50"/>
    </row>
    <row r="59" spans="1:31">
      <c r="A59" s="4"/>
      <c r="B59" s="4"/>
      <c r="C59" s="65"/>
      <c r="D59" s="7"/>
      <c r="E59" s="7"/>
      <c r="F59" s="48" t="str">
        <f t="shared" si="0"/>
        <v xml:space="preserve"> </v>
      </c>
      <c r="G59" s="48" t="str">
        <f t="shared" si="1"/>
        <v xml:space="preserve"> </v>
      </c>
      <c r="H59" s="28"/>
      <c r="I59" s="48" t="str">
        <f>IF(H59="","",IF(Sheet1!$A$1=2,IF(AND(H59&gt;=Sheet1!$C$1,H59&lt;=Sheet1!$D$1),"1",IF(OR(H59&gt;=Sheet1!$C$2,H59&lt;=Sheet1!$D$2),"2","ERROR")),IF(AND(H59&gt;=Sheet1!$C$1,H59&lt;=Sheet1!$D$1),"1",IF(AND(H59&gt;=Sheet1!$C$2,H59&lt;=Sheet1!$D$2),"2",IF(OR(H59&gt;=Sheet1!$C$3,H59&lt;=Sheet1!$D$3),"3","ERROR")))))</f>
        <v/>
      </c>
      <c r="J59" s="49" t="str">
        <f>IF(H59="","",IF(AND(H59&gt;=Sheet1!$F$1,H59&lt;=Sheet1!$G$1),"1",IF(AND(H59&gt;=Sheet1!$F$2,H59&lt;=Sheet1!$G$2),"2",IF(AND(H59&gt;=Sheet1!$F$3,H59&lt;=Sheet1!$G$3),"3",IF(AND(H59&gt;=Sheet1!$F$4,H59&lt;=Sheet1!$G$4),"4",IF(AND(H59&gt;=Sheet1!$F$5,H59&lt;=Sheet1!$G$5),"5",IF(AND(H59&gt;=Sheet1!$F$7,H59&lt;=Sheet1!$G$7),"7",IF(AND(H59&gt;=Sheet1!$F$8,H59&lt;=Sheet1!$G$8),"8",IF(OR(H59&gt;=Sheet1!$F$6,H59&lt;=Sheet1!$G$6),"6","ERROR")))))))))</f>
        <v/>
      </c>
      <c r="K59" s="4"/>
      <c r="L59" s="4"/>
      <c r="M59" s="6"/>
      <c r="N59" s="6"/>
      <c r="O59" s="8"/>
      <c r="P59" s="4"/>
      <c r="Q59" s="4"/>
      <c r="R59" s="5"/>
      <c r="S59" s="4"/>
      <c r="T59" s="4"/>
      <c r="U59" s="4"/>
      <c r="V59" s="4"/>
      <c r="W59" s="4"/>
      <c r="X59" s="4"/>
      <c r="Y59" s="4"/>
      <c r="Z59" s="4"/>
      <c r="AA59" s="4"/>
      <c r="AB59" s="4"/>
      <c r="AC59" s="50"/>
      <c r="AD59" s="50"/>
      <c r="AE59" s="50"/>
    </row>
    <row r="60" spans="1:31">
      <c r="A60" s="4"/>
      <c r="B60" s="4"/>
      <c r="C60" s="65"/>
      <c r="D60" s="7"/>
      <c r="E60" s="7"/>
      <c r="F60" s="48" t="str">
        <f t="shared" si="0"/>
        <v xml:space="preserve"> </v>
      </c>
      <c r="G60" s="48" t="str">
        <f t="shared" si="1"/>
        <v xml:space="preserve"> </v>
      </c>
      <c r="H60" s="28"/>
      <c r="I60" s="48" t="str">
        <f>IF(H60="","",IF(Sheet1!$A$1=2,IF(AND(H60&gt;=Sheet1!$C$1,H60&lt;=Sheet1!$D$1),"1",IF(OR(H60&gt;=Sheet1!$C$2,H60&lt;=Sheet1!$D$2),"2","ERROR")),IF(AND(H60&gt;=Sheet1!$C$1,H60&lt;=Sheet1!$D$1),"1",IF(AND(H60&gt;=Sheet1!$C$2,H60&lt;=Sheet1!$D$2),"2",IF(OR(H60&gt;=Sheet1!$C$3,H60&lt;=Sheet1!$D$3),"3","ERROR")))))</f>
        <v/>
      </c>
      <c r="J60" s="49" t="str">
        <f>IF(H60="","",IF(AND(H60&gt;=Sheet1!$F$1,H60&lt;=Sheet1!$G$1),"1",IF(AND(H60&gt;=Sheet1!$F$2,H60&lt;=Sheet1!$G$2),"2",IF(AND(H60&gt;=Sheet1!$F$3,H60&lt;=Sheet1!$G$3),"3",IF(AND(H60&gt;=Sheet1!$F$4,H60&lt;=Sheet1!$G$4),"4",IF(AND(H60&gt;=Sheet1!$F$5,H60&lt;=Sheet1!$G$5),"5",IF(AND(H60&gt;=Sheet1!$F$7,H60&lt;=Sheet1!$G$7),"7",IF(AND(H60&gt;=Sheet1!$F$8,H60&lt;=Sheet1!$G$8),"8",IF(OR(H60&gt;=Sheet1!$F$6,H60&lt;=Sheet1!$G$6),"6","ERROR")))))))))</f>
        <v/>
      </c>
      <c r="K60" s="4"/>
      <c r="L60" s="4"/>
      <c r="M60" s="6"/>
      <c r="N60" s="6"/>
      <c r="O60" s="8"/>
      <c r="P60" s="4"/>
      <c r="Q60" s="4"/>
      <c r="R60" s="5"/>
      <c r="S60" s="4"/>
      <c r="T60" s="4"/>
      <c r="U60" s="4"/>
      <c r="V60" s="4"/>
      <c r="W60" s="4"/>
      <c r="X60" s="4"/>
      <c r="Y60" s="4"/>
      <c r="Z60" s="4"/>
      <c r="AA60" s="4"/>
      <c r="AB60" s="4"/>
      <c r="AC60" s="50"/>
      <c r="AD60" s="50"/>
      <c r="AE60" s="50"/>
    </row>
    <row r="61" spans="1:31">
      <c r="A61" s="4"/>
      <c r="B61" s="4"/>
      <c r="C61" s="65"/>
      <c r="D61" s="7"/>
      <c r="E61" s="7"/>
      <c r="F61" s="48" t="str">
        <f t="shared" si="0"/>
        <v xml:space="preserve"> </v>
      </c>
      <c r="G61" s="48" t="str">
        <f t="shared" si="1"/>
        <v xml:space="preserve"> </v>
      </c>
      <c r="H61" s="28"/>
      <c r="I61" s="48" t="str">
        <f>IF(H61="","",IF(Sheet1!$A$1=2,IF(AND(H61&gt;=Sheet1!$C$1,H61&lt;=Sheet1!$D$1),"1",IF(OR(H61&gt;=Sheet1!$C$2,H61&lt;=Sheet1!$D$2),"2","ERROR")),IF(AND(H61&gt;=Sheet1!$C$1,H61&lt;=Sheet1!$D$1),"1",IF(AND(H61&gt;=Sheet1!$C$2,H61&lt;=Sheet1!$D$2),"2",IF(OR(H61&gt;=Sheet1!$C$3,H61&lt;=Sheet1!$D$3),"3","ERROR")))))</f>
        <v/>
      </c>
      <c r="J61" s="49" t="str">
        <f>IF(H61="","",IF(AND(H61&gt;=Sheet1!$F$1,H61&lt;=Sheet1!$G$1),"1",IF(AND(H61&gt;=Sheet1!$F$2,H61&lt;=Sheet1!$G$2),"2",IF(AND(H61&gt;=Sheet1!$F$3,H61&lt;=Sheet1!$G$3),"3",IF(AND(H61&gt;=Sheet1!$F$4,H61&lt;=Sheet1!$G$4),"4",IF(AND(H61&gt;=Sheet1!$F$5,H61&lt;=Sheet1!$G$5),"5",IF(AND(H61&gt;=Sheet1!$F$7,H61&lt;=Sheet1!$G$7),"7",IF(AND(H61&gt;=Sheet1!$F$8,H61&lt;=Sheet1!$G$8),"8",IF(OR(H61&gt;=Sheet1!$F$6,H61&lt;=Sheet1!$G$6),"6","ERROR")))))))))</f>
        <v/>
      </c>
      <c r="K61" s="4"/>
      <c r="L61" s="4"/>
      <c r="M61" s="6"/>
      <c r="N61" s="6"/>
      <c r="O61" s="8"/>
      <c r="P61" s="4"/>
      <c r="Q61" s="4"/>
      <c r="R61" s="5"/>
      <c r="S61" s="4"/>
      <c r="T61" s="4"/>
      <c r="U61" s="4"/>
      <c r="V61" s="4"/>
      <c r="W61" s="4"/>
      <c r="X61" s="4"/>
      <c r="Y61" s="4"/>
      <c r="Z61" s="4"/>
      <c r="AA61" s="4"/>
      <c r="AB61" s="4"/>
      <c r="AC61" s="50"/>
      <c r="AD61" s="50"/>
      <c r="AE61" s="50"/>
    </row>
    <row r="62" spans="1:31">
      <c r="A62" s="4"/>
      <c r="B62" s="4"/>
      <c r="C62" s="65"/>
      <c r="D62" s="7"/>
      <c r="E62" s="7"/>
      <c r="F62" s="48" t="str">
        <f t="shared" si="0"/>
        <v xml:space="preserve"> </v>
      </c>
      <c r="G62" s="48" t="str">
        <f t="shared" si="1"/>
        <v xml:space="preserve"> </v>
      </c>
      <c r="H62" s="28"/>
      <c r="I62" s="48" t="str">
        <f>IF(H62="","",IF(Sheet1!$A$1=2,IF(AND(H62&gt;=Sheet1!$C$1,H62&lt;=Sheet1!$D$1),"1",IF(OR(H62&gt;=Sheet1!$C$2,H62&lt;=Sheet1!$D$2),"2","ERROR")),IF(AND(H62&gt;=Sheet1!$C$1,H62&lt;=Sheet1!$D$1),"1",IF(AND(H62&gt;=Sheet1!$C$2,H62&lt;=Sheet1!$D$2),"2",IF(OR(H62&gt;=Sheet1!$C$3,H62&lt;=Sheet1!$D$3),"3","ERROR")))))</f>
        <v/>
      </c>
      <c r="J62" s="49" t="str">
        <f>IF(H62="","",IF(AND(H62&gt;=Sheet1!$F$1,H62&lt;=Sheet1!$G$1),"1",IF(AND(H62&gt;=Sheet1!$F$2,H62&lt;=Sheet1!$G$2),"2",IF(AND(H62&gt;=Sheet1!$F$3,H62&lt;=Sheet1!$G$3),"3",IF(AND(H62&gt;=Sheet1!$F$4,H62&lt;=Sheet1!$G$4),"4",IF(AND(H62&gt;=Sheet1!$F$5,H62&lt;=Sheet1!$G$5),"5",IF(AND(H62&gt;=Sheet1!$F$7,H62&lt;=Sheet1!$G$7),"7",IF(AND(H62&gt;=Sheet1!$F$8,H62&lt;=Sheet1!$G$8),"8",IF(OR(H62&gt;=Sheet1!$F$6,H62&lt;=Sheet1!$G$6),"6","ERROR")))))))))</f>
        <v/>
      </c>
      <c r="K62" s="4"/>
      <c r="L62" s="4"/>
      <c r="M62" s="6"/>
      <c r="N62" s="6"/>
      <c r="O62" s="8"/>
      <c r="P62" s="4"/>
      <c r="Q62" s="4"/>
      <c r="R62" s="5"/>
      <c r="S62" s="4"/>
      <c r="T62" s="4"/>
      <c r="U62" s="4"/>
      <c r="V62" s="4"/>
      <c r="W62" s="4"/>
      <c r="X62" s="4"/>
      <c r="Y62" s="4"/>
      <c r="Z62" s="4"/>
      <c r="AA62" s="4"/>
      <c r="AB62" s="4"/>
      <c r="AC62" s="50"/>
      <c r="AD62" s="50"/>
      <c r="AE62" s="50"/>
    </row>
    <row r="63" spans="1:31" ht="30" hidden="1">
      <c r="A63" s="51" t="s">
        <v>150</v>
      </c>
      <c r="B63" s="51"/>
      <c r="C63" s="51"/>
      <c r="D63" s="51"/>
      <c r="E63" s="53">
        <f>COUNT(E3:E62)</f>
        <v>0</v>
      </c>
      <c r="F63" s="52">
        <f>COUNTIF(F3:F62,"X")</f>
        <v>0</v>
      </c>
      <c r="G63" s="52"/>
      <c r="H63" s="52"/>
      <c r="I63" s="48" t="str">
        <f>IF(H63="","",IF(Sheet1!$A$1=2,IF(AND(H63&gt;=Sheet1!$C$1,H63&lt;=Sheet1!$D$1),"1",IF(OR(H63&gt;=Sheet1!$C$2,H63&lt;=Sheet1!$D$2),"2","ERROR")),IF(AND(H63&gt;=Sheet1!$C$1,H63&lt;=Sheet1!$D$1),"1",IF(AND(H63&gt;=Sheet1!$C$2,H63&lt;=Sheet1!$D$2),"2",IF(OR(H63&gt;=Sheet1!$C$3,H63&lt;=Sheet1!$D$3),"3","ERROR")))))</f>
        <v/>
      </c>
      <c r="J63" s="52"/>
      <c r="K63" s="52"/>
      <c r="L63" s="52"/>
      <c r="M63" s="52">
        <f>COUNTIF(M3:M62,"X")</f>
        <v>0</v>
      </c>
      <c r="N63" s="52">
        <f>COUNTIF(N3:N62,"X")</f>
        <v>0</v>
      </c>
      <c r="O63" s="52">
        <f>COUNTIF(O3:O62,"X")</f>
        <v>0</v>
      </c>
      <c r="P63" s="52"/>
      <c r="Q63" s="52"/>
      <c r="R63" s="52"/>
      <c r="S63" s="52">
        <f t="shared" ref="S63:Z63" si="2">COUNTIF(S3:S62,"X")</f>
        <v>0</v>
      </c>
      <c r="T63" s="52">
        <f t="shared" si="2"/>
        <v>0</v>
      </c>
      <c r="U63" s="52">
        <f t="shared" si="2"/>
        <v>0</v>
      </c>
      <c r="V63" s="52">
        <f t="shared" si="2"/>
        <v>0</v>
      </c>
      <c r="W63" s="52">
        <f t="shared" si="2"/>
        <v>0</v>
      </c>
      <c r="X63" s="52">
        <f t="shared" si="2"/>
        <v>0</v>
      </c>
      <c r="Y63" s="52">
        <f t="shared" si="2"/>
        <v>0</v>
      </c>
      <c r="Z63" s="52">
        <f t="shared" si="2"/>
        <v>0</v>
      </c>
      <c r="AA63" s="52">
        <f>COUNTIF(AA3:AA62,"X")</f>
        <v>0</v>
      </c>
      <c r="AB63" s="61"/>
      <c r="AC63" s="50"/>
      <c r="AD63" s="50"/>
      <c r="AE63" s="50"/>
    </row>
    <row r="64" spans="1:31">
      <c r="A64" s="47"/>
      <c r="B64" s="47"/>
      <c r="C64" s="47"/>
      <c r="D64" s="55"/>
      <c r="E64" s="47"/>
      <c r="F64" s="47"/>
      <c r="G64" s="47"/>
      <c r="H64" s="47"/>
      <c r="I64" s="55"/>
      <c r="J64" s="47"/>
      <c r="K64" s="47"/>
      <c r="M64" s="47"/>
      <c r="P64" s="47"/>
      <c r="Q64" s="47"/>
      <c r="R64" s="47"/>
      <c r="S64" s="47"/>
      <c r="T64" s="47"/>
      <c r="U64" s="47"/>
      <c r="V64" s="47"/>
      <c r="W64" s="47"/>
      <c r="X64" s="47"/>
      <c r="Y64" s="47"/>
      <c r="Z64" s="47"/>
      <c r="AA64" s="47"/>
      <c r="AB64" s="47"/>
      <c r="AC64" s="47"/>
      <c r="AD64" s="47"/>
      <c r="AE64" s="47"/>
    </row>
    <row r="65" spans="1:3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sheetData>
  <sheetProtection sheet="1" objects="1" scenarios="1" formatColumns="0" formatRows="0"/>
  <mergeCells count="2">
    <mergeCell ref="S1:Z1"/>
    <mergeCell ref="A1:C1"/>
  </mergeCells>
  <dataValidations count="11">
    <dataValidation type="list" allowBlank="1" showInputMessage="1" showErrorMessage="1" error="Enter X in applicable columns" sqref="S3:Z62" xr:uid="{E9671DBC-B91B-4ACE-B0DB-5D1AE8C980B9}">
      <formula1>"X"</formula1>
    </dataValidation>
    <dataValidation type="list" allowBlank="1" showInputMessage="1" showErrorMessage="1" error="Enter Activity Prior to Fall Code_x000a_1 = walking_x000a_2 = transfer_x000a_3 = bed_x000a_4 = chair_x000a_5 = other" sqref="L3:L62" xr:uid="{B150219A-0730-404B-8188-34C0837CE74F}">
      <formula1>"1, 2, 3, 4, 5"</formula1>
    </dataValidation>
    <dataValidation type="list" allowBlank="1" showInputMessage="1" showErrorMessage="1" error="Enter 'X' if answer to question is 'yes'" sqref="M3:O62 AA3:AA62 M3:M62" xr:uid="{605FE1DC-927A-4B31-9CB0-F705F749ACD5}">
      <formula1>"X"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4:P62" xr:uid="{53A404E9-F548-453F-B3DD-53B86B093195}">
      <formula1>IF(ISBLANK(O4),"",COUNTIF(InjuryCode,P4)=1)</formula1>
    </dataValidation>
    <dataValidation type="time" allowBlank="1" showInputMessage="1" showErrorMessage="1" errorTitle="Incorrect Time Format" error="Enter specific time with a space between AM or PM (e.g., 1:45 AM)" sqref="H3:H62" xr:uid="{9FF90181-8F54-47D2-8875-7CF4F4DBD47F}">
      <formula1>0</formula1>
      <formula2>0.999305555555556</formula2>
    </dataValidation>
    <dataValidation type="custom" showInputMessage="1" showErrorMessage="1" error="Only if fall resulted in injury, enter Tx Location Code_x000a_1 = facility_x000a_2 = emergency room_x000a_3 = admitted" sqref="Q4:Q62" xr:uid="{9EB08D70-C44A-4137-B841-08D08F133683}">
      <formula1>IF(ISBLANK(O4),"",COUNTIF(TxLocationCode,Q4)=1)</formula1>
    </dataValidation>
    <dataValidation type="list" allowBlank="1" showInputMessage="1" showErrorMessage="1" error="Enter Location of Fall Code_x000a_1 = in room_x000a_2 = bathroom_x000a_3 = hallway_x000a_4 = dining room_x000a_5 = activities_x000a_6 = therapy_x000a_7 = beauty/barber_x000a_8 = shower/tub_x000a_9 = nrsg station_x000a_10 = out of facility_x000a_11 = common area_x000a_12 = other" sqref="K3:K62" xr:uid="{A56BD611-CD4C-44A1-92E4-444C3D7E102E}">
      <formula1>"1, 2, 3, 4, 5, 6, 7, 8, 9, 10, 11, 12"</formula1>
    </dataValidation>
    <dataValidation type="list" allowBlank="1" showInputMessage="1" showErrorMessage="1" error="Enter Time Code_x000a_1 = 7am-10am_x000a_2 = 10am-1pm_x000a_3 = 1pm-4pm_x000a_4 = 4pm-7pm_x000a_5 = 7pm-10pm_x000a_6 = 10pm-1am_x000a_7 = 1am-4am_x000a_8 = 4am-7am" sqref="J3:J62" xr:uid="{CAC4A0DB-491E-415F-84FA-160B3929F857}">
      <formula1>"1, 2, 3, 4, 5, 6, 7, 8"</formula1>
    </dataValidation>
    <dataValidation type="custom" showInputMessage="1" showErrorMessage="1" error="Only enter a description if the fall resulted in an injury." sqref="R3:R62" xr:uid="{7F1B4BB1-26F2-4C1F-8C6C-BA86993D51E1}">
      <formula1>$O3="X"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3" xr:uid="{4FD75024-B863-4A6F-ADA1-F119463CDBB6}">
      <formula1>IF(ISBLANK(O3),"",COUNTIF(InjuryCode,P3)=1)</formula1>
    </dataValidation>
    <dataValidation type="custom" showInputMessage="1" showErrorMessage="1" error="Only if fall resulted in injury, enter Tx Location Code_x000a_1 = facility_x000a_2 = emergency room_x000a_3 = admitted" sqref="Q3" xr:uid="{2FE62C53-77D0-4136-A347-AF452F167864}">
      <formula1>IF(ISBLANK(O3),"",COUNTIF(TxLocationCode,Q3)=1)</formula1>
    </dataValidation>
  </dataValidations>
  <pageMargins left="0.36" right="0.25" top="0.5" bottom="0.62" header="0.28999999999999998" footer="0.4"/>
  <pageSetup scale="39" fitToHeight="0" orientation="landscape" r:id="rId1"/>
  <headerFooter alignWithMargins="0">
    <oddHeader>&amp;L&amp;"Arial Narrow,Bold"&amp;16&amp;F</oddHeader>
    <oddFooter>&amp;L&amp;"Arial Narrow,Bold"&amp;16&amp;A&amp;C&amp;"Arial Narrow,Bold"&amp;14&amp;P of &amp;N</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790F1-EBB5-4A5B-AFE8-9DCBA607F16E}">
  <sheetPr codeName="Sheet14">
    <tabColor rgb="FFFDEFA6"/>
    <pageSetUpPr fitToPage="1"/>
  </sheetPr>
  <dimension ref="A1:AF65"/>
  <sheetViews>
    <sheetView showGridLines="0" zoomScaleNormal="100" workbookViewId="0">
      <pane xSplit="1" ySplit="2" topLeftCell="B3" activePane="bottomRight" state="frozen"/>
      <selection pane="topRight" sqref="A1:C1"/>
      <selection pane="bottomLeft" sqref="A1:C1"/>
      <selection pane="bottomRight" sqref="A1:C1"/>
    </sheetView>
  </sheetViews>
  <sheetFormatPr defaultColWidth="9.140625" defaultRowHeight="15"/>
  <cols>
    <col min="1" max="1" width="22.85546875" style="50" bestFit="1" customWidth="1"/>
    <col min="2" max="2" width="22.85546875" style="50" customWidth="1"/>
    <col min="3" max="3" width="21.85546875" style="57" bestFit="1" customWidth="1"/>
    <col min="4" max="4" width="22.28515625" style="59" bestFit="1" customWidth="1"/>
    <col min="5" max="5" width="22.28515625" style="58" customWidth="1"/>
    <col min="6" max="7" width="23.7109375" style="58" hidden="1" customWidth="1"/>
    <col min="8" max="8" width="23.7109375" style="58" customWidth="1"/>
    <col min="9" max="9" width="23" style="59" hidden="1" customWidth="1"/>
    <col min="10" max="10" width="23.42578125" style="58" hidden="1" customWidth="1"/>
    <col min="11" max="11" width="19.5703125" style="60" bestFit="1" customWidth="1"/>
    <col min="12" max="12" width="23.7109375" style="47" bestFit="1" customWidth="1"/>
    <col min="13" max="13" width="32.140625" style="58" customWidth="1"/>
    <col min="14" max="14" width="23.7109375" style="47" bestFit="1" customWidth="1"/>
    <col min="15" max="15" width="21" style="56" bestFit="1" customWidth="1"/>
    <col min="16" max="16" width="16" style="58" bestFit="1" customWidth="1"/>
    <col min="17" max="17" width="19.140625" style="58" customWidth="1"/>
    <col min="18" max="18" width="22.85546875" style="58" bestFit="1" customWidth="1"/>
    <col min="19" max="19" width="3.7109375" style="58" bestFit="1" customWidth="1"/>
    <col min="20" max="26" width="4.28515625" style="58" customWidth="1"/>
    <col min="27" max="27" width="14.7109375" style="58" customWidth="1"/>
    <col min="28" max="28" width="20.42578125" style="58" customWidth="1"/>
    <col min="29" max="29" width="9.140625" style="58" customWidth="1"/>
    <col min="30" max="31" width="9.140625" style="58"/>
    <col min="32" max="16384" width="9.140625" style="50"/>
  </cols>
  <sheetData>
    <row r="1" spans="1:32" s="43" customFormat="1" ht="52.5" customHeight="1">
      <c r="A1" s="159" t="str">
        <f>IF('General Info'!E4="","MONTH 3",'General Info'!E4)</f>
        <v>Month_3</v>
      </c>
      <c r="B1" s="160"/>
      <c r="C1" s="160"/>
      <c r="D1" s="38"/>
      <c r="E1" s="38"/>
      <c r="F1" s="38"/>
      <c r="G1" s="38"/>
      <c r="H1" s="39"/>
      <c r="I1" s="39"/>
      <c r="J1" s="39"/>
      <c r="K1" s="39"/>
      <c r="L1" s="39"/>
      <c r="M1" s="38"/>
      <c r="N1" s="39"/>
      <c r="O1" s="40"/>
      <c r="P1" s="38"/>
      <c r="Q1" s="38"/>
      <c r="R1" s="38"/>
      <c r="S1" s="156" t="s">
        <v>129</v>
      </c>
      <c r="T1" s="157"/>
      <c r="U1" s="157"/>
      <c r="V1" s="157"/>
      <c r="W1" s="157"/>
      <c r="X1" s="157"/>
      <c r="Y1" s="157"/>
      <c r="Z1" s="158"/>
      <c r="AA1" s="80"/>
      <c r="AB1" s="41"/>
      <c r="AC1" s="42"/>
      <c r="AD1" s="42"/>
      <c r="AE1" s="42"/>
      <c r="AF1" s="42"/>
    </row>
    <row r="2" spans="1:32" s="47" customFormat="1" ht="195">
      <c r="A2" s="44" t="s">
        <v>130</v>
      </c>
      <c r="B2" s="44" t="s">
        <v>131</v>
      </c>
      <c r="C2" s="44" t="s">
        <v>132</v>
      </c>
      <c r="D2" s="44" t="s">
        <v>133</v>
      </c>
      <c r="E2" s="44" t="s">
        <v>134</v>
      </c>
      <c r="F2" s="45" t="s">
        <v>135</v>
      </c>
      <c r="G2" s="45" t="s">
        <v>136</v>
      </c>
      <c r="H2" s="44" t="s">
        <v>137</v>
      </c>
      <c r="I2" s="45" t="s">
        <v>152</v>
      </c>
      <c r="J2" s="45" t="s">
        <v>139</v>
      </c>
      <c r="K2" s="44" t="s">
        <v>140</v>
      </c>
      <c r="L2" s="44" t="s">
        <v>141</v>
      </c>
      <c r="M2" s="44" t="s">
        <v>142</v>
      </c>
      <c r="N2" s="44" t="s">
        <v>143</v>
      </c>
      <c r="O2" s="44" t="s">
        <v>144</v>
      </c>
      <c r="P2" s="44" t="s">
        <v>145</v>
      </c>
      <c r="Q2" s="44" t="s">
        <v>146</v>
      </c>
      <c r="R2" s="44" t="s">
        <v>147</v>
      </c>
      <c r="S2" s="46" t="s">
        <v>47</v>
      </c>
      <c r="T2" s="46" t="s">
        <v>48</v>
      </c>
      <c r="U2" s="46" t="s">
        <v>49</v>
      </c>
      <c r="V2" s="46" t="s">
        <v>50</v>
      </c>
      <c r="W2" s="46" t="s">
        <v>51</v>
      </c>
      <c r="X2" s="46" t="s">
        <v>52</v>
      </c>
      <c r="Y2" s="46" t="s">
        <v>53</v>
      </c>
      <c r="Z2" s="46" t="s">
        <v>54</v>
      </c>
      <c r="AA2" s="44" t="s">
        <v>148</v>
      </c>
      <c r="AB2" s="44" t="s">
        <v>149</v>
      </c>
    </row>
    <row r="3" spans="1:32">
      <c r="A3" s="8"/>
      <c r="B3" s="8"/>
      <c r="C3" s="65"/>
      <c r="D3" s="7"/>
      <c r="E3" s="7"/>
      <c r="F3" s="48"/>
      <c r="G3" s="48"/>
      <c r="H3" s="28"/>
      <c r="I3" s="48"/>
      <c r="J3" s="49"/>
      <c r="K3" s="4"/>
      <c r="L3" s="4"/>
      <c r="M3" s="6"/>
      <c r="N3" s="6"/>
      <c r="O3" s="8"/>
      <c r="P3" s="4"/>
      <c r="Q3" s="4"/>
      <c r="R3" s="5"/>
      <c r="S3" s="4"/>
      <c r="T3" s="4"/>
      <c r="U3" s="4"/>
      <c r="V3" s="4"/>
      <c r="W3" s="4"/>
      <c r="X3" s="4"/>
      <c r="Y3" s="4"/>
      <c r="Z3" s="4"/>
      <c r="AA3" s="4"/>
      <c r="AB3" s="4"/>
      <c r="AC3" s="50"/>
      <c r="AD3" s="50"/>
      <c r="AE3" s="50"/>
    </row>
    <row r="4" spans="1:32">
      <c r="A4" s="4"/>
      <c r="B4" s="4"/>
      <c r="C4" s="65"/>
      <c r="D4" s="7"/>
      <c r="E4" s="7"/>
      <c r="F4" s="48"/>
      <c r="G4" s="48"/>
      <c r="H4" s="28"/>
      <c r="I4" s="48"/>
      <c r="J4" s="49"/>
      <c r="K4" s="4"/>
      <c r="L4" s="4"/>
      <c r="M4" s="6"/>
      <c r="N4" s="6"/>
      <c r="O4" s="8"/>
      <c r="P4" s="4"/>
      <c r="Q4" s="4"/>
      <c r="R4" s="5"/>
      <c r="S4" s="4"/>
      <c r="T4" s="4"/>
      <c r="U4" s="4"/>
      <c r="V4" s="4"/>
      <c r="W4" s="4"/>
      <c r="X4" s="4"/>
      <c r="Y4" s="4"/>
      <c r="Z4" s="4"/>
      <c r="AA4" s="4"/>
      <c r="AB4" s="4"/>
      <c r="AC4" s="50"/>
      <c r="AD4" s="50"/>
      <c r="AE4" s="50"/>
    </row>
    <row r="5" spans="1:32">
      <c r="A5" s="4"/>
      <c r="B5" s="4"/>
      <c r="C5" s="65"/>
      <c r="D5" s="7"/>
      <c r="E5" s="7"/>
      <c r="F5" s="48"/>
      <c r="G5" s="48"/>
      <c r="H5" s="28"/>
      <c r="I5" s="48"/>
      <c r="J5" s="49"/>
      <c r="K5" s="4"/>
      <c r="L5" s="4"/>
      <c r="M5" s="6"/>
      <c r="N5" s="6"/>
      <c r="O5" s="8"/>
      <c r="P5" s="4"/>
      <c r="Q5" s="4"/>
      <c r="R5" s="5"/>
      <c r="S5" s="4"/>
      <c r="T5" s="4"/>
      <c r="U5" s="4"/>
      <c r="V5" s="4"/>
      <c r="W5" s="4"/>
      <c r="X5" s="4"/>
      <c r="Y5" s="4"/>
      <c r="Z5" s="4"/>
      <c r="AA5" s="4"/>
      <c r="AB5" s="4"/>
      <c r="AC5" s="50"/>
      <c r="AD5" s="50"/>
      <c r="AE5" s="50"/>
    </row>
    <row r="6" spans="1:32">
      <c r="A6" s="8"/>
      <c r="B6" s="8"/>
      <c r="C6" s="65"/>
      <c r="D6" s="7"/>
      <c r="E6" s="7"/>
      <c r="F6" s="48"/>
      <c r="G6" s="48"/>
      <c r="H6" s="28"/>
      <c r="I6" s="48"/>
      <c r="J6" s="49"/>
      <c r="K6" s="4"/>
      <c r="L6" s="4"/>
      <c r="M6" s="6"/>
      <c r="N6" s="6"/>
      <c r="O6" s="8"/>
      <c r="P6" s="4"/>
      <c r="Q6" s="4"/>
      <c r="R6" s="5"/>
      <c r="S6" s="4"/>
      <c r="T6" s="4"/>
      <c r="U6" s="4"/>
      <c r="V6" s="4"/>
      <c r="W6" s="4"/>
      <c r="X6" s="4"/>
      <c r="Y6" s="4"/>
      <c r="Z6" s="4"/>
      <c r="AA6" s="4"/>
      <c r="AB6" s="4"/>
      <c r="AC6" s="50"/>
      <c r="AD6" s="50"/>
      <c r="AE6" s="50"/>
    </row>
    <row r="7" spans="1:32">
      <c r="A7" s="4"/>
      <c r="B7" s="4"/>
      <c r="C7" s="65"/>
      <c r="D7" s="7"/>
      <c r="E7" s="7"/>
      <c r="F7" s="48"/>
      <c r="G7" s="48"/>
      <c r="H7" s="28"/>
      <c r="I7" s="48"/>
      <c r="J7" s="49"/>
      <c r="K7" s="4"/>
      <c r="L7" s="4"/>
      <c r="M7" s="4"/>
      <c r="N7" s="4"/>
      <c r="O7" s="8"/>
      <c r="P7" s="4"/>
      <c r="Q7" s="4"/>
      <c r="R7" s="5"/>
      <c r="S7" s="4"/>
      <c r="T7" s="4"/>
      <c r="U7" s="4"/>
      <c r="V7" s="4"/>
      <c r="W7" s="4"/>
      <c r="X7" s="4"/>
      <c r="Y7" s="4"/>
      <c r="Z7" s="4"/>
      <c r="AA7" s="4"/>
      <c r="AB7" s="4"/>
      <c r="AC7" s="50"/>
      <c r="AD7" s="50"/>
      <c r="AE7" s="50"/>
    </row>
    <row r="8" spans="1:32">
      <c r="A8" s="8"/>
      <c r="B8" s="8"/>
      <c r="C8" s="65"/>
      <c r="D8" s="7"/>
      <c r="E8" s="7"/>
      <c r="F8" s="48"/>
      <c r="G8" s="48"/>
      <c r="H8" s="28"/>
      <c r="I8" s="48"/>
      <c r="J8" s="49"/>
      <c r="K8" s="4"/>
      <c r="L8" s="4"/>
      <c r="M8" s="6"/>
      <c r="N8" s="6"/>
      <c r="O8" s="8"/>
      <c r="P8" s="4"/>
      <c r="Q8" s="4"/>
      <c r="R8" s="5"/>
      <c r="S8" s="4"/>
      <c r="T8" s="4"/>
      <c r="U8" s="4"/>
      <c r="V8" s="4"/>
      <c r="W8" s="4"/>
      <c r="X8" s="4"/>
      <c r="Y8" s="4"/>
      <c r="Z8" s="4"/>
      <c r="AA8" s="4"/>
      <c r="AB8" s="4"/>
      <c r="AC8" s="50"/>
      <c r="AD8" s="50"/>
      <c r="AE8" s="50"/>
    </row>
    <row r="9" spans="1:32">
      <c r="A9" s="8"/>
      <c r="B9" s="8"/>
      <c r="C9" s="65"/>
      <c r="D9" s="7"/>
      <c r="E9" s="7"/>
      <c r="F9" s="48"/>
      <c r="G9" s="48"/>
      <c r="H9" s="28"/>
      <c r="I9" s="48"/>
      <c r="J9" s="49"/>
      <c r="K9" s="4"/>
      <c r="L9" s="4"/>
      <c r="M9" s="6"/>
      <c r="N9" s="6"/>
      <c r="O9" s="8"/>
      <c r="P9" s="4"/>
      <c r="Q9" s="4"/>
      <c r="R9" s="5"/>
      <c r="S9" s="4"/>
      <c r="T9" s="4"/>
      <c r="U9" s="4"/>
      <c r="V9" s="4"/>
      <c r="W9" s="4"/>
      <c r="X9" s="4"/>
      <c r="Y9" s="4"/>
      <c r="Z9" s="4"/>
      <c r="AA9" s="4"/>
      <c r="AB9" s="4"/>
      <c r="AC9" s="50"/>
      <c r="AD9" s="50"/>
      <c r="AE9" s="50"/>
    </row>
    <row r="10" spans="1:32">
      <c r="A10" s="8"/>
      <c r="B10" s="8"/>
      <c r="C10" s="65"/>
      <c r="D10" s="7"/>
      <c r="E10" s="7"/>
      <c r="F10" s="48"/>
      <c r="G10" s="48"/>
      <c r="H10" s="28"/>
      <c r="I10" s="48"/>
      <c r="J10" s="49"/>
      <c r="K10" s="4"/>
      <c r="L10" s="4"/>
      <c r="M10" s="6"/>
      <c r="N10" s="6"/>
      <c r="O10" s="8"/>
      <c r="P10" s="4"/>
      <c r="Q10" s="4"/>
      <c r="R10" s="5"/>
      <c r="S10" s="4"/>
      <c r="T10" s="4"/>
      <c r="U10" s="4"/>
      <c r="V10" s="4"/>
      <c r="W10" s="4"/>
      <c r="X10" s="4"/>
      <c r="Y10" s="4"/>
      <c r="Z10" s="4"/>
      <c r="AA10" s="4"/>
      <c r="AB10" s="4"/>
      <c r="AC10" s="50"/>
      <c r="AD10" s="50"/>
      <c r="AE10" s="50"/>
    </row>
    <row r="11" spans="1:32">
      <c r="A11" s="4"/>
      <c r="B11" s="4"/>
      <c r="C11" s="65"/>
      <c r="D11" s="7"/>
      <c r="E11" s="7"/>
      <c r="F11" s="48"/>
      <c r="G11" s="48"/>
      <c r="H11" s="28"/>
      <c r="I11" s="48"/>
      <c r="J11" s="49"/>
      <c r="K11" s="4"/>
      <c r="L11" s="4"/>
      <c r="M11" s="6"/>
      <c r="N11" s="6"/>
      <c r="O11" s="8"/>
      <c r="P11" s="4"/>
      <c r="Q11" s="4"/>
      <c r="R11" s="5"/>
      <c r="S11" s="4"/>
      <c r="T11" s="4"/>
      <c r="U11" s="4"/>
      <c r="V11" s="4"/>
      <c r="W11" s="4"/>
      <c r="X11" s="4"/>
      <c r="Y11" s="4"/>
      <c r="Z11" s="4"/>
      <c r="AA11" s="4"/>
      <c r="AB11" s="4"/>
      <c r="AC11" s="50"/>
      <c r="AD11" s="50"/>
      <c r="AE11" s="50"/>
    </row>
    <row r="12" spans="1:32">
      <c r="A12" s="8"/>
      <c r="B12" s="8"/>
      <c r="C12" s="65"/>
      <c r="D12" s="7"/>
      <c r="E12" s="7"/>
      <c r="F12" s="48"/>
      <c r="G12" s="48"/>
      <c r="H12" s="28"/>
      <c r="I12" s="48"/>
      <c r="J12" s="49"/>
      <c r="K12" s="4"/>
      <c r="L12" s="4"/>
      <c r="M12" s="6"/>
      <c r="N12" s="6"/>
      <c r="O12" s="8"/>
      <c r="P12" s="4"/>
      <c r="Q12" s="4"/>
      <c r="R12" s="5"/>
      <c r="S12" s="4"/>
      <c r="T12" s="4"/>
      <c r="U12" s="4"/>
      <c r="V12" s="4"/>
      <c r="W12" s="4"/>
      <c r="X12" s="4"/>
      <c r="Y12" s="4"/>
      <c r="Z12" s="4"/>
      <c r="AA12" s="4"/>
      <c r="AB12" s="4"/>
      <c r="AC12" s="50"/>
      <c r="AD12" s="50"/>
      <c r="AE12" s="50"/>
    </row>
    <row r="13" spans="1:32">
      <c r="A13" s="8"/>
      <c r="B13" s="8"/>
      <c r="C13" s="65"/>
      <c r="D13" s="7"/>
      <c r="E13" s="7"/>
      <c r="F13" s="48"/>
      <c r="G13" s="48"/>
      <c r="H13" s="28"/>
      <c r="I13" s="48"/>
      <c r="J13" s="49"/>
      <c r="K13" s="4"/>
      <c r="L13" s="4"/>
      <c r="M13" s="6"/>
      <c r="N13" s="6"/>
      <c r="O13" s="8"/>
      <c r="P13" s="4"/>
      <c r="Q13" s="4"/>
      <c r="R13" s="5"/>
      <c r="S13" s="4"/>
      <c r="T13" s="4"/>
      <c r="U13" s="4"/>
      <c r="V13" s="4"/>
      <c r="W13" s="4"/>
      <c r="X13" s="4"/>
      <c r="Y13" s="4"/>
      <c r="Z13" s="4"/>
      <c r="AA13" s="4"/>
      <c r="AB13" s="4"/>
      <c r="AC13" s="50"/>
      <c r="AD13" s="50"/>
      <c r="AE13" s="50"/>
    </row>
    <row r="14" spans="1:32">
      <c r="A14" s="4"/>
      <c r="B14" s="4"/>
      <c r="C14" s="65"/>
      <c r="D14" s="7"/>
      <c r="E14" s="7"/>
      <c r="F14" s="48"/>
      <c r="G14" s="48"/>
      <c r="H14" s="28"/>
      <c r="I14" s="48"/>
      <c r="J14" s="49"/>
      <c r="K14" s="4"/>
      <c r="L14" s="4"/>
      <c r="M14" s="6"/>
      <c r="N14" s="6"/>
      <c r="O14" s="8"/>
      <c r="P14" s="4"/>
      <c r="Q14" s="4"/>
      <c r="R14" s="5"/>
      <c r="S14" s="4"/>
      <c r="T14" s="4"/>
      <c r="U14" s="4"/>
      <c r="V14" s="4"/>
      <c r="W14" s="4"/>
      <c r="X14" s="4"/>
      <c r="Y14" s="4"/>
      <c r="Z14" s="4"/>
      <c r="AA14" s="4"/>
      <c r="AB14" s="4"/>
      <c r="AC14" s="50"/>
      <c r="AD14" s="50"/>
      <c r="AE14" s="50"/>
    </row>
    <row r="15" spans="1:32">
      <c r="A15" s="4"/>
      <c r="B15" s="4"/>
      <c r="C15" s="65"/>
      <c r="D15" s="7"/>
      <c r="E15" s="7"/>
      <c r="F15" s="48"/>
      <c r="G15" s="48"/>
      <c r="H15" s="28"/>
      <c r="I15" s="48"/>
      <c r="J15" s="49"/>
      <c r="K15" s="4"/>
      <c r="L15" s="4"/>
      <c r="M15" s="6"/>
      <c r="N15" s="6"/>
      <c r="O15" s="8"/>
      <c r="P15" s="4"/>
      <c r="Q15" s="4"/>
      <c r="R15" s="5"/>
      <c r="S15" s="4"/>
      <c r="T15" s="4"/>
      <c r="U15" s="4"/>
      <c r="V15" s="4"/>
      <c r="W15" s="4"/>
      <c r="X15" s="4"/>
      <c r="Y15" s="4"/>
      <c r="Z15" s="4"/>
      <c r="AA15" s="4"/>
      <c r="AB15" s="4"/>
      <c r="AC15" s="50"/>
      <c r="AD15" s="50"/>
      <c r="AE15" s="50"/>
    </row>
    <row r="16" spans="1:32">
      <c r="A16" s="8"/>
      <c r="B16" s="8"/>
      <c r="C16" s="65"/>
      <c r="D16" s="7"/>
      <c r="E16" s="7"/>
      <c r="F16" s="48"/>
      <c r="G16" s="48"/>
      <c r="H16" s="28"/>
      <c r="I16" s="48"/>
      <c r="J16" s="49"/>
      <c r="K16" s="4"/>
      <c r="L16" s="4"/>
      <c r="M16" s="6"/>
      <c r="N16" s="6"/>
      <c r="O16" s="8"/>
      <c r="P16" s="4"/>
      <c r="Q16" s="4"/>
      <c r="R16" s="5"/>
      <c r="S16" s="4"/>
      <c r="T16" s="4"/>
      <c r="U16" s="4"/>
      <c r="V16" s="4"/>
      <c r="W16" s="4"/>
      <c r="X16" s="4"/>
      <c r="Y16" s="4"/>
      <c r="Z16" s="4"/>
      <c r="AA16" s="4"/>
      <c r="AB16" s="4"/>
      <c r="AC16" s="50"/>
      <c r="AD16" s="50"/>
      <c r="AE16" s="50"/>
    </row>
    <row r="17" spans="1:31">
      <c r="A17" s="4"/>
      <c r="B17" s="4"/>
      <c r="C17" s="65"/>
      <c r="D17" s="7"/>
      <c r="E17" s="7"/>
      <c r="F17" s="48"/>
      <c r="G17" s="48"/>
      <c r="H17" s="28"/>
      <c r="I17" s="48"/>
      <c r="J17" s="49"/>
      <c r="K17" s="4"/>
      <c r="L17" s="4"/>
      <c r="M17" s="6"/>
      <c r="N17" s="6"/>
      <c r="O17" s="8"/>
      <c r="P17" s="4"/>
      <c r="Q17" s="4"/>
      <c r="R17" s="5"/>
      <c r="S17" s="4"/>
      <c r="T17" s="4"/>
      <c r="U17" s="4"/>
      <c r="V17" s="4"/>
      <c r="W17" s="4"/>
      <c r="X17" s="4"/>
      <c r="Y17" s="4"/>
      <c r="Z17" s="4"/>
      <c r="AA17" s="4"/>
      <c r="AB17" s="4"/>
      <c r="AC17" s="50"/>
      <c r="AD17" s="50"/>
      <c r="AE17" s="50"/>
    </row>
    <row r="18" spans="1:31">
      <c r="A18" s="8"/>
      <c r="B18" s="8"/>
      <c r="C18" s="65"/>
      <c r="D18" s="7"/>
      <c r="E18" s="7"/>
      <c r="F18" s="48"/>
      <c r="G18" s="48"/>
      <c r="H18" s="28"/>
      <c r="I18" s="48"/>
      <c r="J18" s="49"/>
      <c r="K18" s="4"/>
      <c r="L18" s="4"/>
      <c r="M18" s="6"/>
      <c r="N18" s="6"/>
      <c r="O18" s="8"/>
      <c r="P18" s="4"/>
      <c r="Q18" s="4"/>
      <c r="R18" s="5"/>
      <c r="S18" s="4"/>
      <c r="T18" s="4"/>
      <c r="U18" s="4"/>
      <c r="V18" s="4"/>
      <c r="W18" s="4"/>
      <c r="X18" s="4"/>
      <c r="Y18" s="4"/>
      <c r="Z18" s="4"/>
      <c r="AA18" s="4"/>
      <c r="AB18" s="4"/>
      <c r="AC18" s="50"/>
      <c r="AD18" s="50"/>
      <c r="AE18" s="50"/>
    </row>
    <row r="19" spans="1:31">
      <c r="A19" s="8"/>
      <c r="B19" s="8"/>
      <c r="C19" s="65"/>
      <c r="D19" s="7"/>
      <c r="E19" s="7"/>
      <c r="F19" s="48"/>
      <c r="G19" s="48"/>
      <c r="H19" s="28"/>
      <c r="I19" s="48"/>
      <c r="J19" s="49"/>
      <c r="K19" s="4"/>
      <c r="L19" s="4"/>
      <c r="M19" s="6"/>
      <c r="N19" s="6"/>
      <c r="O19" s="8"/>
      <c r="P19" s="4"/>
      <c r="Q19" s="4"/>
      <c r="R19" s="5"/>
      <c r="S19" s="4"/>
      <c r="T19" s="4"/>
      <c r="U19" s="4"/>
      <c r="V19" s="4"/>
      <c r="W19" s="4"/>
      <c r="X19" s="4"/>
      <c r="Y19" s="4"/>
      <c r="Z19" s="4"/>
      <c r="AA19" s="4"/>
      <c r="AB19" s="4"/>
      <c r="AC19" s="50"/>
      <c r="AD19" s="50"/>
      <c r="AE19" s="50"/>
    </row>
    <row r="20" spans="1:31">
      <c r="A20" s="8"/>
      <c r="B20" s="8"/>
      <c r="C20" s="65"/>
      <c r="D20" s="7"/>
      <c r="E20" s="7"/>
      <c r="F20" s="48"/>
      <c r="G20" s="48"/>
      <c r="H20" s="28"/>
      <c r="I20" s="48"/>
      <c r="J20" s="49"/>
      <c r="K20" s="4"/>
      <c r="L20" s="4"/>
      <c r="M20" s="6"/>
      <c r="N20" s="6"/>
      <c r="O20" s="8"/>
      <c r="P20" s="4"/>
      <c r="Q20" s="4"/>
      <c r="R20" s="5"/>
      <c r="S20" s="4"/>
      <c r="T20" s="4"/>
      <c r="U20" s="4"/>
      <c r="V20" s="4"/>
      <c r="W20" s="4"/>
      <c r="X20" s="4"/>
      <c r="Y20" s="4"/>
      <c r="Z20" s="4"/>
      <c r="AA20" s="4"/>
      <c r="AB20" s="4"/>
      <c r="AC20" s="50"/>
      <c r="AD20" s="50"/>
      <c r="AE20" s="50"/>
    </row>
    <row r="21" spans="1:31">
      <c r="A21" s="4"/>
      <c r="B21" s="4"/>
      <c r="C21" s="65"/>
      <c r="D21" s="7"/>
      <c r="E21" s="7"/>
      <c r="F21" s="48"/>
      <c r="G21" s="48"/>
      <c r="H21" s="28"/>
      <c r="I21" s="48"/>
      <c r="J21" s="49"/>
      <c r="K21" s="4"/>
      <c r="L21" s="4"/>
      <c r="M21" s="6"/>
      <c r="N21" s="6"/>
      <c r="O21" s="8"/>
      <c r="P21" s="4"/>
      <c r="Q21" s="4"/>
      <c r="R21" s="5"/>
      <c r="S21" s="4"/>
      <c r="T21" s="4"/>
      <c r="U21" s="4"/>
      <c r="V21" s="4"/>
      <c r="W21" s="4"/>
      <c r="X21" s="4"/>
      <c r="Y21" s="4"/>
      <c r="Z21" s="4"/>
      <c r="AA21" s="4"/>
      <c r="AB21" s="4"/>
      <c r="AC21" s="50"/>
      <c r="AD21" s="50"/>
      <c r="AE21" s="50"/>
    </row>
    <row r="22" spans="1:31">
      <c r="A22" s="8"/>
      <c r="B22" s="8"/>
      <c r="C22" s="65"/>
      <c r="D22" s="7"/>
      <c r="E22" s="7"/>
      <c r="F22" s="48"/>
      <c r="G22" s="48"/>
      <c r="H22" s="28"/>
      <c r="I22" s="48"/>
      <c r="J22" s="49"/>
      <c r="K22" s="4"/>
      <c r="L22" s="4"/>
      <c r="M22" s="6"/>
      <c r="N22" s="6"/>
      <c r="O22" s="8"/>
      <c r="P22" s="4"/>
      <c r="Q22" s="4"/>
      <c r="R22" s="5"/>
      <c r="S22" s="4"/>
      <c r="T22" s="4"/>
      <c r="U22" s="4"/>
      <c r="V22" s="4"/>
      <c r="W22" s="4"/>
      <c r="X22" s="4"/>
      <c r="Y22" s="4"/>
      <c r="Z22" s="4"/>
      <c r="AA22" s="4"/>
      <c r="AB22" s="4"/>
      <c r="AC22" s="50"/>
      <c r="AD22" s="50"/>
      <c r="AE22" s="50"/>
    </row>
    <row r="23" spans="1:31">
      <c r="A23" s="4"/>
      <c r="B23" s="4"/>
      <c r="C23" s="65"/>
      <c r="D23" s="7"/>
      <c r="E23" s="7"/>
      <c r="F23" s="48"/>
      <c r="G23" s="48"/>
      <c r="H23" s="28"/>
      <c r="I23" s="48"/>
      <c r="J23" s="49"/>
      <c r="K23" s="4"/>
      <c r="L23" s="4"/>
      <c r="M23" s="6"/>
      <c r="N23" s="6"/>
      <c r="O23" s="8"/>
      <c r="P23" s="4"/>
      <c r="Q23" s="4"/>
      <c r="R23" s="5"/>
      <c r="S23" s="4"/>
      <c r="T23" s="4"/>
      <c r="U23" s="4"/>
      <c r="V23" s="4"/>
      <c r="W23" s="4"/>
      <c r="X23" s="4"/>
      <c r="Y23" s="4"/>
      <c r="Z23" s="4"/>
      <c r="AA23" s="4"/>
      <c r="AB23" s="4"/>
      <c r="AC23" s="50"/>
      <c r="AD23" s="50"/>
      <c r="AE23" s="50"/>
    </row>
    <row r="24" spans="1:31">
      <c r="A24" s="4"/>
      <c r="B24" s="4"/>
      <c r="C24" s="65"/>
      <c r="D24" s="7"/>
      <c r="E24" s="7"/>
      <c r="F24" s="48"/>
      <c r="G24" s="48"/>
      <c r="H24" s="28"/>
      <c r="I24" s="48"/>
      <c r="J24" s="49"/>
      <c r="K24" s="4"/>
      <c r="L24" s="4"/>
      <c r="M24" s="6"/>
      <c r="N24" s="6"/>
      <c r="O24" s="8"/>
      <c r="P24" s="4"/>
      <c r="Q24" s="4"/>
      <c r="R24" s="5"/>
      <c r="S24" s="4"/>
      <c r="T24" s="4"/>
      <c r="U24" s="4"/>
      <c r="V24" s="4"/>
      <c r="W24" s="4"/>
      <c r="X24" s="4"/>
      <c r="Y24" s="4"/>
      <c r="Z24" s="4"/>
      <c r="AA24" s="4"/>
      <c r="AB24" s="4"/>
      <c r="AC24" s="50"/>
      <c r="AD24" s="50"/>
      <c r="AE24" s="50"/>
    </row>
    <row r="25" spans="1:31">
      <c r="A25" s="4"/>
      <c r="B25" s="4"/>
      <c r="C25" s="65"/>
      <c r="D25" s="7"/>
      <c r="E25" s="7"/>
      <c r="F25" s="48"/>
      <c r="G25" s="48"/>
      <c r="H25" s="28"/>
      <c r="I25" s="48"/>
      <c r="J25" s="49"/>
      <c r="K25" s="4"/>
      <c r="L25" s="4"/>
      <c r="M25" s="6"/>
      <c r="N25" s="6"/>
      <c r="O25" s="8"/>
      <c r="P25" s="4"/>
      <c r="Q25" s="4"/>
      <c r="R25" s="5"/>
      <c r="S25" s="4"/>
      <c r="T25" s="4"/>
      <c r="U25" s="4"/>
      <c r="V25" s="4"/>
      <c r="W25" s="4"/>
      <c r="X25" s="4"/>
      <c r="Y25" s="4"/>
      <c r="Z25" s="4"/>
      <c r="AA25" s="4"/>
      <c r="AB25" s="4"/>
      <c r="AC25" s="50"/>
      <c r="AD25" s="50"/>
      <c r="AE25" s="50"/>
    </row>
    <row r="26" spans="1:31">
      <c r="A26" s="4"/>
      <c r="B26" s="4"/>
      <c r="C26" s="65"/>
      <c r="D26" s="7"/>
      <c r="E26" s="7"/>
      <c r="F26" s="48"/>
      <c r="G26" s="48"/>
      <c r="H26" s="28"/>
      <c r="I26" s="48"/>
      <c r="J26" s="49"/>
      <c r="K26" s="4"/>
      <c r="L26" s="4"/>
      <c r="M26" s="6"/>
      <c r="N26" s="6"/>
      <c r="O26" s="8"/>
      <c r="P26" s="4"/>
      <c r="Q26" s="4"/>
      <c r="R26" s="5"/>
      <c r="S26" s="4"/>
      <c r="T26" s="4"/>
      <c r="U26" s="4"/>
      <c r="V26" s="4"/>
      <c r="W26" s="4"/>
      <c r="X26" s="4"/>
      <c r="Y26" s="4"/>
      <c r="Z26" s="4"/>
      <c r="AA26" s="4"/>
      <c r="AB26" s="4"/>
      <c r="AC26" s="50"/>
      <c r="AD26" s="50"/>
      <c r="AE26" s="50"/>
    </row>
    <row r="27" spans="1:31">
      <c r="A27" s="4"/>
      <c r="B27" s="4"/>
      <c r="C27" s="65"/>
      <c r="D27" s="7"/>
      <c r="E27" s="7"/>
      <c r="F27" s="48"/>
      <c r="G27" s="48"/>
      <c r="H27" s="28"/>
      <c r="I27" s="48"/>
      <c r="J27" s="49"/>
      <c r="K27" s="4"/>
      <c r="L27" s="4"/>
      <c r="M27" s="6"/>
      <c r="N27" s="6"/>
      <c r="O27" s="8"/>
      <c r="P27" s="4"/>
      <c r="Q27" s="4"/>
      <c r="R27" s="5"/>
      <c r="S27" s="4"/>
      <c r="T27" s="4"/>
      <c r="U27" s="4"/>
      <c r="V27" s="4"/>
      <c r="W27" s="4"/>
      <c r="X27" s="4"/>
      <c r="Y27" s="4"/>
      <c r="Z27" s="4"/>
      <c r="AA27" s="4"/>
      <c r="AB27" s="4"/>
      <c r="AC27" s="50"/>
      <c r="AD27" s="50"/>
      <c r="AE27" s="50"/>
    </row>
    <row r="28" spans="1:31">
      <c r="A28" s="4"/>
      <c r="B28" s="4"/>
      <c r="C28" s="65"/>
      <c r="D28" s="7"/>
      <c r="E28" s="7"/>
      <c r="F28" s="48"/>
      <c r="G28" s="48"/>
      <c r="H28" s="28"/>
      <c r="I28" s="48"/>
      <c r="J28" s="49"/>
      <c r="K28" s="4"/>
      <c r="L28" s="4"/>
      <c r="M28" s="6"/>
      <c r="N28" s="6"/>
      <c r="O28" s="8"/>
      <c r="P28" s="4"/>
      <c r="Q28" s="4"/>
      <c r="R28" s="5"/>
      <c r="S28" s="4"/>
      <c r="T28" s="4"/>
      <c r="U28" s="4"/>
      <c r="V28" s="4"/>
      <c r="W28" s="4"/>
      <c r="X28" s="4"/>
      <c r="Y28" s="4"/>
      <c r="Z28" s="4"/>
      <c r="AA28" s="4"/>
      <c r="AB28" s="4"/>
      <c r="AC28" s="50"/>
      <c r="AD28" s="50"/>
      <c r="AE28" s="50"/>
    </row>
    <row r="29" spans="1:31">
      <c r="A29" s="4"/>
      <c r="B29" s="4"/>
      <c r="C29" s="65"/>
      <c r="D29" s="7"/>
      <c r="E29" s="7"/>
      <c r="F29" s="48"/>
      <c r="G29" s="48"/>
      <c r="H29" s="28"/>
      <c r="I29" s="48"/>
      <c r="J29" s="49"/>
      <c r="K29" s="4"/>
      <c r="L29" s="4"/>
      <c r="M29" s="6"/>
      <c r="N29" s="6"/>
      <c r="O29" s="8"/>
      <c r="P29" s="4"/>
      <c r="Q29" s="4"/>
      <c r="R29" s="5"/>
      <c r="S29" s="4"/>
      <c r="T29" s="4"/>
      <c r="U29" s="4"/>
      <c r="V29" s="4"/>
      <c r="W29" s="4"/>
      <c r="X29" s="4"/>
      <c r="Y29" s="4"/>
      <c r="Z29" s="4"/>
      <c r="AA29" s="4"/>
      <c r="AB29" s="4"/>
      <c r="AC29" s="50"/>
      <c r="AD29" s="50"/>
      <c r="AE29" s="50"/>
    </row>
    <row r="30" spans="1:31">
      <c r="A30" s="4"/>
      <c r="B30" s="4"/>
      <c r="C30" s="65"/>
      <c r="D30" s="7"/>
      <c r="E30" s="7"/>
      <c r="F30" s="48"/>
      <c r="G30" s="48"/>
      <c r="H30" s="28"/>
      <c r="I30" s="48"/>
      <c r="J30" s="49"/>
      <c r="K30" s="4"/>
      <c r="L30" s="4"/>
      <c r="M30" s="6"/>
      <c r="N30" s="6"/>
      <c r="O30" s="8"/>
      <c r="P30" s="4"/>
      <c r="Q30" s="4"/>
      <c r="R30" s="5"/>
      <c r="S30" s="4"/>
      <c r="T30" s="4"/>
      <c r="U30" s="4"/>
      <c r="V30" s="4"/>
      <c r="W30" s="4"/>
      <c r="X30" s="4"/>
      <c r="Y30" s="4"/>
      <c r="Z30" s="4"/>
      <c r="AA30" s="4"/>
      <c r="AB30" s="4"/>
      <c r="AC30" s="50"/>
      <c r="AD30" s="50"/>
      <c r="AE30" s="50"/>
    </row>
    <row r="31" spans="1:31">
      <c r="A31" s="4"/>
      <c r="B31" s="4"/>
      <c r="C31" s="65"/>
      <c r="D31" s="7"/>
      <c r="E31" s="7"/>
      <c r="F31" s="48"/>
      <c r="G31" s="48"/>
      <c r="H31" s="28"/>
      <c r="I31" s="48"/>
      <c r="J31" s="49"/>
      <c r="K31" s="4"/>
      <c r="L31" s="4"/>
      <c r="M31" s="6"/>
      <c r="N31" s="6"/>
      <c r="O31" s="8"/>
      <c r="P31" s="4"/>
      <c r="Q31" s="4"/>
      <c r="R31" s="5"/>
      <c r="S31" s="4"/>
      <c r="T31" s="4"/>
      <c r="U31" s="4"/>
      <c r="V31" s="4"/>
      <c r="W31" s="4"/>
      <c r="X31" s="4"/>
      <c r="Y31" s="4"/>
      <c r="Z31" s="4"/>
      <c r="AA31" s="4"/>
      <c r="AB31" s="4"/>
      <c r="AC31" s="50"/>
      <c r="AD31" s="50"/>
      <c r="AE31" s="50"/>
    </row>
    <row r="32" spans="1:31">
      <c r="A32" s="4"/>
      <c r="B32" s="4"/>
      <c r="C32" s="65"/>
      <c r="D32" s="7"/>
      <c r="E32" s="7"/>
      <c r="F32" s="48"/>
      <c r="G32" s="48"/>
      <c r="H32" s="28"/>
      <c r="I32" s="48"/>
      <c r="J32" s="49"/>
      <c r="K32" s="4"/>
      <c r="L32" s="4"/>
      <c r="M32" s="6"/>
      <c r="N32" s="6"/>
      <c r="O32" s="8"/>
      <c r="P32" s="4"/>
      <c r="Q32" s="4"/>
      <c r="R32" s="5"/>
      <c r="S32" s="4"/>
      <c r="T32" s="4"/>
      <c r="U32" s="4"/>
      <c r="V32" s="4"/>
      <c r="W32" s="4"/>
      <c r="X32" s="4"/>
      <c r="Y32" s="4"/>
      <c r="Z32" s="4"/>
      <c r="AA32" s="4"/>
      <c r="AB32" s="4"/>
      <c r="AC32" s="50"/>
      <c r="AD32" s="50"/>
      <c r="AE32" s="50"/>
    </row>
    <row r="33" spans="1:31">
      <c r="A33" s="4"/>
      <c r="B33" s="4"/>
      <c r="C33" s="65"/>
      <c r="D33" s="7"/>
      <c r="E33" s="7"/>
      <c r="F33" s="48"/>
      <c r="G33" s="48"/>
      <c r="H33" s="28"/>
      <c r="I33" s="48"/>
      <c r="J33" s="49"/>
      <c r="K33" s="4"/>
      <c r="L33" s="4"/>
      <c r="M33" s="6"/>
      <c r="N33" s="6"/>
      <c r="O33" s="8"/>
      <c r="P33" s="4"/>
      <c r="Q33" s="4"/>
      <c r="R33" s="5"/>
      <c r="S33" s="4"/>
      <c r="T33" s="4"/>
      <c r="U33" s="4"/>
      <c r="V33" s="4"/>
      <c r="W33" s="4"/>
      <c r="X33" s="4"/>
      <c r="Y33" s="4"/>
      <c r="Z33" s="4"/>
      <c r="AA33" s="4"/>
      <c r="AB33" s="4"/>
      <c r="AC33" s="50"/>
      <c r="AD33" s="50"/>
      <c r="AE33" s="50"/>
    </row>
    <row r="34" spans="1:31">
      <c r="A34" s="4"/>
      <c r="B34" s="4"/>
      <c r="C34" s="65"/>
      <c r="D34" s="7"/>
      <c r="E34" s="7"/>
      <c r="F34" s="48"/>
      <c r="G34" s="48"/>
      <c r="H34" s="28"/>
      <c r="I34" s="48"/>
      <c r="J34" s="49"/>
      <c r="K34" s="4"/>
      <c r="L34" s="4"/>
      <c r="M34" s="6"/>
      <c r="N34" s="6"/>
      <c r="O34" s="8"/>
      <c r="P34" s="4"/>
      <c r="Q34" s="4"/>
      <c r="R34" s="5"/>
      <c r="S34" s="4"/>
      <c r="T34" s="4"/>
      <c r="U34" s="4"/>
      <c r="V34" s="4"/>
      <c r="W34" s="4"/>
      <c r="X34" s="4"/>
      <c r="Y34" s="4"/>
      <c r="Z34" s="4"/>
      <c r="AA34" s="4"/>
      <c r="AB34" s="4"/>
      <c r="AC34" s="50"/>
      <c r="AD34" s="50"/>
      <c r="AE34" s="50"/>
    </row>
    <row r="35" spans="1:31">
      <c r="A35" s="4"/>
      <c r="B35" s="4"/>
      <c r="C35" s="65"/>
      <c r="D35" s="7"/>
      <c r="E35" s="7"/>
      <c r="F35" s="48"/>
      <c r="G35" s="48"/>
      <c r="H35" s="28"/>
      <c r="I35" s="48"/>
      <c r="J35" s="49"/>
      <c r="K35" s="4"/>
      <c r="L35" s="4"/>
      <c r="M35" s="6"/>
      <c r="N35" s="6"/>
      <c r="O35" s="8"/>
      <c r="P35" s="4"/>
      <c r="Q35" s="4"/>
      <c r="R35" s="5"/>
      <c r="S35" s="4"/>
      <c r="T35" s="4"/>
      <c r="U35" s="4"/>
      <c r="V35" s="4"/>
      <c r="W35" s="4"/>
      <c r="X35" s="4"/>
      <c r="Y35" s="4"/>
      <c r="Z35" s="4"/>
      <c r="AA35" s="4"/>
      <c r="AB35" s="4"/>
      <c r="AC35" s="50"/>
      <c r="AD35" s="50"/>
      <c r="AE35" s="50"/>
    </row>
    <row r="36" spans="1:31">
      <c r="A36" s="4"/>
      <c r="B36" s="4"/>
      <c r="C36" s="65"/>
      <c r="D36" s="7"/>
      <c r="E36" s="7"/>
      <c r="F36" s="48"/>
      <c r="G36" s="48"/>
      <c r="H36" s="28"/>
      <c r="I36" s="48"/>
      <c r="J36" s="49"/>
      <c r="K36" s="4"/>
      <c r="L36" s="4"/>
      <c r="M36" s="6"/>
      <c r="N36" s="6"/>
      <c r="O36" s="8"/>
      <c r="P36" s="4"/>
      <c r="Q36" s="4"/>
      <c r="R36" s="5"/>
      <c r="S36" s="4"/>
      <c r="T36" s="4"/>
      <c r="U36" s="4"/>
      <c r="V36" s="4"/>
      <c r="W36" s="4"/>
      <c r="X36" s="4"/>
      <c r="Y36" s="4"/>
      <c r="Z36" s="4"/>
      <c r="AA36" s="4"/>
      <c r="AB36" s="4"/>
      <c r="AC36" s="50"/>
      <c r="AD36" s="50"/>
      <c r="AE36" s="50"/>
    </row>
    <row r="37" spans="1:31">
      <c r="A37" s="4"/>
      <c r="B37" s="4"/>
      <c r="C37" s="65"/>
      <c r="D37" s="7"/>
      <c r="E37" s="7"/>
      <c r="F37" s="48"/>
      <c r="G37" s="48"/>
      <c r="H37" s="28"/>
      <c r="I37" s="48"/>
      <c r="J37" s="49"/>
      <c r="K37" s="4"/>
      <c r="L37" s="4"/>
      <c r="M37" s="6"/>
      <c r="N37" s="6"/>
      <c r="O37" s="8"/>
      <c r="P37" s="4"/>
      <c r="Q37" s="4"/>
      <c r="R37" s="5"/>
      <c r="S37" s="4"/>
      <c r="T37" s="4"/>
      <c r="U37" s="4"/>
      <c r="V37" s="4"/>
      <c r="W37" s="4"/>
      <c r="X37" s="4"/>
      <c r="Y37" s="4"/>
      <c r="Z37" s="4"/>
      <c r="AA37" s="4"/>
      <c r="AB37" s="4"/>
      <c r="AC37" s="50"/>
      <c r="AD37" s="50"/>
      <c r="AE37" s="50"/>
    </row>
    <row r="38" spans="1:31">
      <c r="A38" s="4"/>
      <c r="B38" s="4"/>
      <c r="C38" s="65"/>
      <c r="D38" s="7"/>
      <c r="E38" s="7"/>
      <c r="F38" s="48"/>
      <c r="G38" s="48"/>
      <c r="H38" s="28"/>
      <c r="I38" s="48"/>
      <c r="J38" s="49"/>
      <c r="K38" s="4"/>
      <c r="L38" s="4"/>
      <c r="M38" s="6"/>
      <c r="N38" s="6"/>
      <c r="O38" s="8"/>
      <c r="P38" s="4"/>
      <c r="Q38" s="4"/>
      <c r="R38" s="5"/>
      <c r="S38" s="4"/>
      <c r="T38" s="4"/>
      <c r="U38" s="4"/>
      <c r="V38" s="4"/>
      <c r="W38" s="4"/>
      <c r="X38" s="4"/>
      <c r="Y38" s="4"/>
      <c r="Z38" s="4"/>
      <c r="AA38" s="4"/>
      <c r="AB38" s="4"/>
      <c r="AC38" s="50"/>
      <c r="AD38" s="50"/>
      <c r="AE38" s="50"/>
    </row>
    <row r="39" spans="1:31">
      <c r="A39" s="4"/>
      <c r="B39" s="4"/>
      <c r="C39" s="65"/>
      <c r="D39" s="7"/>
      <c r="E39" s="7"/>
      <c r="F39" s="48"/>
      <c r="G39" s="48"/>
      <c r="H39" s="28"/>
      <c r="I39" s="48"/>
      <c r="J39" s="49"/>
      <c r="K39" s="4"/>
      <c r="L39" s="4"/>
      <c r="M39" s="6"/>
      <c r="N39" s="6"/>
      <c r="O39" s="8"/>
      <c r="P39" s="4"/>
      <c r="Q39" s="4"/>
      <c r="R39" s="5"/>
      <c r="S39" s="4"/>
      <c r="T39" s="4"/>
      <c r="U39" s="4"/>
      <c r="V39" s="4"/>
      <c r="W39" s="4"/>
      <c r="X39" s="4"/>
      <c r="Y39" s="4"/>
      <c r="Z39" s="4"/>
      <c r="AA39" s="4"/>
      <c r="AB39" s="4"/>
      <c r="AC39" s="50"/>
      <c r="AD39" s="50"/>
      <c r="AE39" s="50"/>
    </row>
    <row r="40" spans="1:31">
      <c r="A40" s="4"/>
      <c r="B40" s="4"/>
      <c r="C40" s="65"/>
      <c r="D40" s="7"/>
      <c r="E40" s="7"/>
      <c r="F40" s="48" t="str">
        <f t="shared" ref="F40:F62" si="0">IF(ISBLANK(E40)," ",IF((E40-D40&lt;31),"X"," "))</f>
        <v xml:space="preserve"> </v>
      </c>
      <c r="G40" s="48" t="str">
        <f t="shared" ref="G40:G62" si="1">IF(ISBLANK(E40)," ",WEEKDAY(E40,1))</f>
        <v xml:space="preserve"> </v>
      </c>
      <c r="H40" s="28"/>
      <c r="I40" s="48" t="str">
        <f>IF(H40="","",IF(Sheet1!$A$1=2,IF(AND(H40&gt;=Sheet1!$C$1,H40&lt;=Sheet1!$D$1),"1",IF(OR(H40&gt;=Sheet1!$C$2,H40&lt;=Sheet1!$D$2),"2","ERROR")),IF(AND(H40&gt;=Sheet1!$C$1,H40&lt;=Sheet1!$D$1),"1",IF(AND(H40&gt;=Sheet1!$C$2,H40&lt;=Sheet1!$D$2),"2",IF(OR(H40&gt;=Sheet1!$C$3,H40&lt;=Sheet1!$D$3),"3","ERROR")))))</f>
        <v/>
      </c>
      <c r="J40" s="49" t="str">
        <f>IF(H40="","",IF(AND(H40&gt;=Sheet1!$F$1,H40&lt;=Sheet1!$G$1),"1",IF(AND(H40&gt;=Sheet1!$F$2,H40&lt;=Sheet1!$G$2),"2",IF(AND(H40&gt;=Sheet1!$F$3,H40&lt;=Sheet1!$G$3),"3",IF(AND(H40&gt;=Sheet1!$F$4,H40&lt;=Sheet1!$G$4),"4",IF(AND(H40&gt;=Sheet1!$F$5,H40&lt;=Sheet1!$G$5),"5",IF(AND(H40&gt;=Sheet1!$F$7,H40&lt;=Sheet1!$G$7),"7",IF(AND(H40&gt;=Sheet1!$F$8,H40&lt;=Sheet1!$G$8),"8",IF(OR(H40&gt;=Sheet1!$F$6,H40&lt;=Sheet1!$G$6),"6","ERROR")))))))))</f>
        <v/>
      </c>
      <c r="K40" s="4"/>
      <c r="L40" s="4"/>
      <c r="M40" s="6"/>
      <c r="N40" s="6"/>
      <c r="O40" s="8"/>
      <c r="P40" s="4"/>
      <c r="Q40" s="4"/>
      <c r="R40" s="5"/>
      <c r="S40" s="4"/>
      <c r="T40" s="4"/>
      <c r="U40" s="4"/>
      <c r="V40" s="4"/>
      <c r="W40" s="4"/>
      <c r="X40" s="4"/>
      <c r="Y40" s="4"/>
      <c r="Z40" s="4"/>
      <c r="AA40" s="4"/>
      <c r="AB40" s="4"/>
      <c r="AC40" s="50"/>
      <c r="AD40" s="50"/>
      <c r="AE40" s="50"/>
    </row>
    <row r="41" spans="1:31">
      <c r="A41" s="4"/>
      <c r="B41" s="4"/>
      <c r="C41" s="65"/>
      <c r="D41" s="7"/>
      <c r="E41" s="7"/>
      <c r="F41" s="48" t="str">
        <f t="shared" si="0"/>
        <v xml:space="preserve"> </v>
      </c>
      <c r="G41" s="48" t="str">
        <f t="shared" si="1"/>
        <v xml:space="preserve"> </v>
      </c>
      <c r="H41" s="28"/>
      <c r="I41" s="48" t="str">
        <f>IF(H41="","",IF(Sheet1!$A$1=2,IF(AND(H41&gt;=Sheet1!$C$1,H41&lt;=Sheet1!$D$1),"1",IF(OR(H41&gt;=Sheet1!$C$2,H41&lt;=Sheet1!$D$2),"2","ERROR")),IF(AND(H41&gt;=Sheet1!$C$1,H41&lt;=Sheet1!$D$1),"1",IF(AND(H41&gt;=Sheet1!$C$2,H41&lt;=Sheet1!$D$2),"2",IF(OR(H41&gt;=Sheet1!$C$3,H41&lt;=Sheet1!$D$3),"3","ERROR")))))</f>
        <v/>
      </c>
      <c r="J41" s="49" t="str">
        <f>IF(H41="","",IF(AND(H41&gt;=Sheet1!$F$1,H41&lt;=Sheet1!$G$1),"1",IF(AND(H41&gt;=Sheet1!$F$2,H41&lt;=Sheet1!$G$2),"2",IF(AND(H41&gt;=Sheet1!$F$3,H41&lt;=Sheet1!$G$3),"3",IF(AND(H41&gt;=Sheet1!$F$4,H41&lt;=Sheet1!$G$4),"4",IF(AND(H41&gt;=Sheet1!$F$5,H41&lt;=Sheet1!$G$5),"5",IF(AND(H41&gt;=Sheet1!$F$7,H41&lt;=Sheet1!$G$7),"7",IF(AND(H41&gt;=Sheet1!$F$8,H41&lt;=Sheet1!$G$8),"8",IF(OR(H41&gt;=Sheet1!$F$6,H41&lt;=Sheet1!$G$6),"6","ERROR")))))))))</f>
        <v/>
      </c>
      <c r="K41" s="4"/>
      <c r="L41" s="4"/>
      <c r="M41" s="6"/>
      <c r="N41" s="6"/>
      <c r="O41" s="8"/>
      <c r="P41" s="4"/>
      <c r="Q41" s="4"/>
      <c r="R41" s="5"/>
      <c r="S41" s="4"/>
      <c r="T41" s="4"/>
      <c r="U41" s="4"/>
      <c r="V41" s="4"/>
      <c r="W41" s="4"/>
      <c r="X41" s="4"/>
      <c r="Y41" s="4"/>
      <c r="Z41" s="4"/>
      <c r="AA41" s="4"/>
      <c r="AB41" s="4"/>
      <c r="AC41" s="50"/>
      <c r="AD41" s="50"/>
      <c r="AE41" s="50"/>
    </row>
    <row r="42" spans="1:31">
      <c r="A42" s="4"/>
      <c r="B42" s="4"/>
      <c r="C42" s="65"/>
      <c r="D42" s="7"/>
      <c r="E42" s="7"/>
      <c r="F42" s="48" t="str">
        <f t="shared" si="0"/>
        <v xml:space="preserve"> </v>
      </c>
      <c r="G42" s="48" t="str">
        <f t="shared" si="1"/>
        <v xml:space="preserve"> </v>
      </c>
      <c r="H42" s="28"/>
      <c r="I42" s="48" t="str">
        <f>IF(H42="","",IF(Sheet1!$A$1=2,IF(AND(H42&gt;=Sheet1!$C$1,H42&lt;=Sheet1!$D$1),"1",IF(OR(H42&gt;=Sheet1!$C$2,H42&lt;=Sheet1!$D$2),"2","ERROR")),IF(AND(H42&gt;=Sheet1!$C$1,H42&lt;=Sheet1!$D$1),"1",IF(AND(H42&gt;=Sheet1!$C$2,H42&lt;=Sheet1!$D$2),"2",IF(OR(H42&gt;=Sheet1!$C$3,H42&lt;=Sheet1!$D$3),"3","ERROR")))))</f>
        <v/>
      </c>
      <c r="J42" s="49" t="str">
        <f>IF(H42="","",IF(AND(H42&gt;=Sheet1!$F$1,H42&lt;=Sheet1!$G$1),"1",IF(AND(H42&gt;=Sheet1!$F$2,H42&lt;=Sheet1!$G$2),"2",IF(AND(H42&gt;=Sheet1!$F$3,H42&lt;=Sheet1!$G$3),"3",IF(AND(H42&gt;=Sheet1!$F$4,H42&lt;=Sheet1!$G$4),"4",IF(AND(H42&gt;=Sheet1!$F$5,H42&lt;=Sheet1!$G$5),"5",IF(AND(H42&gt;=Sheet1!$F$7,H42&lt;=Sheet1!$G$7),"7",IF(AND(H42&gt;=Sheet1!$F$8,H42&lt;=Sheet1!$G$8),"8",IF(OR(H42&gt;=Sheet1!$F$6,H42&lt;=Sheet1!$G$6),"6","ERROR")))))))))</f>
        <v/>
      </c>
      <c r="K42" s="4"/>
      <c r="L42" s="4"/>
      <c r="M42" s="6"/>
      <c r="N42" s="6"/>
      <c r="O42" s="8"/>
      <c r="P42" s="4"/>
      <c r="Q42" s="4"/>
      <c r="R42" s="5"/>
      <c r="S42" s="4"/>
      <c r="T42" s="4"/>
      <c r="U42" s="4"/>
      <c r="V42" s="4"/>
      <c r="W42" s="4"/>
      <c r="X42" s="4"/>
      <c r="Y42" s="4"/>
      <c r="Z42" s="4"/>
      <c r="AA42" s="4"/>
      <c r="AB42" s="4"/>
      <c r="AC42" s="50"/>
      <c r="AD42" s="50"/>
      <c r="AE42" s="50"/>
    </row>
    <row r="43" spans="1:31">
      <c r="A43" s="4"/>
      <c r="B43" s="4"/>
      <c r="C43" s="65"/>
      <c r="D43" s="7"/>
      <c r="E43" s="7"/>
      <c r="F43" s="48" t="str">
        <f t="shared" si="0"/>
        <v xml:space="preserve"> </v>
      </c>
      <c r="G43" s="48" t="str">
        <f t="shared" si="1"/>
        <v xml:space="preserve"> </v>
      </c>
      <c r="H43" s="28"/>
      <c r="I43" s="48" t="str">
        <f>IF(H43="","",IF(Sheet1!$A$1=2,IF(AND(H43&gt;=Sheet1!$C$1,H43&lt;=Sheet1!$D$1),"1",IF(OR(H43&gt;=Sheet1!$C$2,H43&lt;=Sheet1!$D$2),"2","ERROR")),IF(AND(H43&gt;=Sheet1!$C$1,H43&lt;=Sheet1!$D$1),"1",IF(AND(H43&gt;=Sheet1!$C$2,H43&lt;=Sheet1!$D$2),"2",IF(OR(H43&gt;=Sheet1!$C$3,H43&lt;=Sheet1!$D$3),"3","ERROR")))))</f>
        <v/>
      </c>
      <c r="J43" s="49" t="str">
        <f>IF(H43="","",IF(AND(H43&gt;=Sheet1!$F$1,H43&lt;=Sheet1!$G$1),"1",IF(AND(H43&gt;=Sheet1!$F$2,H43&lt;=Sheet1!$G$2),"2",IF(AND(H43&gt;=Sheet1!$F$3,H43&lt;=Sheet1!$G$3),"3",IF(AND(H43&gt;=Sheet1!$F$4,H43&lt;=Sheet1!$G$4),"4",IF(AND(H43&gt;=Sheet1!$F$5,H43&lt;=Sheet1!$G$5),"5",IF(AND(H43&gt;=Sheet1!$F$7,H43&lt;=Sheet1!$G$7),"7",IF(AND(H43&gt;=Sheet1!$F$8,H43&lt;=Sheet1!$G$8),"8",IF(OR(H43&gt;=Sheet1!$F$6,H43&lt;=Sheet1!$G$6),"6","ERROR")))))))))</f>
        <v/>
      </c>
      <c r="K43" s="4"/>
      <c r="L43" s="4"/>
      <c r="M43" s="6"/>
      <c r="N43" s="6"/>
      <c r="O43" s="8"/>
      <c r="P43" s="4"/>
      <c r="Q43" s="4"/>
      <c r="R43" s="5"/>
      <c r="S43" s="4"/>
      <c r="T43" s="4"/>
      <c r="U43" s="4"/>
      <c r="V43" s="4"/>
      <c r="W43" s="4"/>
      <c r="X43" s="4"/>
      <c r="Y43" s="4"/>
      <c r="Z43" s="4"/>
      <c r="AA43" s="4"/>
      <c r="AB43" s="4"/>
      <c r="AC43" s="50"/>
      <c r="AD43" s="50"/>
      <c r="AE43" s="50"/>
    </row>
    <row r="44" spans="1:31">
      <c r="A44" s="4"/>
      <c r="B44" s="4"/>
      <c r="C44" s="65"/>
      <c r="D44" s="7"/>
      <c r="E44" s="7"/>
      <c r="F44" s="48" t="str">
        <f t="shared" si="0"/>
        <v xml:space="preserve"> </v>
      </c>
      <c r="G44" s="48" t="str">
        <f t="shared" si="1"/>
        <v xml:space="preserve"> </v>
      </c>
      <c r="H44" s="28"/>
      <c r="I44" s="48" t="str">
        <f>IF(H44="","",IF(Sheet1!$A$1=2,IF(AND(H44&gt;=Sheet1!$C$1,H44&lt;=Sheet1!$D$1),"1",IF(OR(H44&gt;=Sheet1!$C$2,H44&lt;=Sheet1!$D$2),"2","ERROR")),IF(AND(H44&gt;=Sheet1!$C$1,H44&lt;=Sheet1!$D$1),"1",IF(AND(H44&gt;=Sheet1!$C$2,H44&lt;=Sheet1!$D$2),"2",IF(OR(H44&gt;=Sheet1!$C$3,H44&lt;=Sheet1!$D$3),"3","ERROR")))))</f>
        <v/>
      </c>
      <c r="J44" s="49" t="str">
        <f>IF(H44="","",IF(AND(H44&gt;=Sheet1!$F$1,H44&lt;=Sheet1!$G$1),"1",IF(AND(H44&gt;=Sheet1!$F$2,H44&lt;=Sheet1!$G$2),"2",IF(AND(H44&gt;=Sheet1!$F$3,H44&lt;=Sheet1!$G$3),"3",IF(AND(H44&gt;=Sheet1!$F$4,H44&lt;=Sheet1!$G$4),"4",IF(AND(H44&gt;=Sheet1!$F$5,H44&lt;=Sheet1!$G$5),"5",IF(AND(H44&gt;=Sheet1!$F$7,H44&lt;=Sheet1!$G$7),"7",IF(AND(H44&gt;=Sheet1!$F$8,H44&lt;=Sheet1!$G$8),"8",IF(OR(H44&gt;=Sheet1!$F$6,H44&lt;=Sheet1!$G$6),"6","ERROR")))))))))</f>
        <v/>
      </c>
      <c r="K44" s="4"/>
      <c r="L44" s="4"/>
      <c r="M44" s="6"/>
      <c r="N44" s="6"/>
      <c r="O44" s="8"/>
      <c r="P44" s="4"/>
      <c r="Q44" s="4"/>
      <c r="R44" s="5"/>
      <c r="S44" s="4"/>
      <c r="T44" s="4"/>
      <c r="U44" s="4"/>
      <c r="V44" s="4"/>
      <c r="W44" s="4"/>
      <c r="X44" s="4"/>
      <c r="Y44" s="4"/>
      <c r="Z44" s="4"/>
      <c r="AA44" s="4"/>
      <c r="AB44" s="4"/>
      <c r="AC44" s="50"/>
      <c r="AD44" s="50"/>
      <c r="AE44" s="50"/>
    </row>
    <row r="45" spans="1:31">
      <c r="A45" s="4"/>
      <c r="B45" s="4"/>
      <c r="C45" s="65"/>
      <c r="D45" s="7"/>
      <c r="E45" s="7"/>
      <c r="F45" s="48" t="str">
        <f t="shared" si="0"/>
        <v xml:space="preserve"> </v>
      </c>
      <c r="G45" s="48" t="str">
        <f t="shared" si="1"/>
        <v xml:space="preserve"> </v>
      </c>
      <c r="H45" s="28"/>
      <c r="I45" s="48" t="str">
        <f>IF(H45="","",IF(Sheet1!$A$1=2,IF(AND(H45&gt;=Sheet1!$C$1,H45&lt;=Sheet1!$D$1),"1",IF(OR(H45&gt;=Sheet1!$C$2,H45&lt;=Sheet1!$D$2),"2","ERROR")),IF(AND(H45&gt;=Sheet1!$C$1,H45&lt;=Sheet1!$D$1),"1",IF(AND(H45&gt;=Sheet1!$C$2,H45&lt;=Sheet1!$D$2),"2",IF(OR(H45&gt;=Sheet1!$C$3,H45&lt;=Sheet1!$D$3),"3","ERROR")))))</f>
        <v/>
      </c>
      <c r="J45" s="49" t="str">
        <f>IF(H45="","",IF(AND(H45&gt;=Sheet1!$F$1,H45&lt;=Sheet1!$G$1),"1",IF(AND(H45&gt;=Sheet1!$F$2,H45&lt;=Sheet1!$G$2),"2",IF(AND(H45&gt;=Sheet1!$F$3,H45&lt;=Sheet1!$G$3),"3",IF(AND(H45&gt;=Sheet1!$F$4,H45&lt;=Sheet1!$G$4),"4",IF(AND(H45&gt;=Sheet1!$F$5,H45&lt;=Sheet1!$G$5),"5",IF(AND(H45&gt;=Sheet1!$F$7,H45&lt;=Sheet1!$G$7),"7",IF(AND(H45&gt;=Sheet1!$F$8,H45&lt;=Sheet1!$G$8),"8",IF(OR(H45&gt;=Sheet1!$F$6,H45&lt;=Sheet1!$G$6),"6","ERROR")))))))))</f>
        <v/>
      </c>
      <c r="K45" s="4"/>
      <c r="L45" s="4"/>
      <c r="M45" s="6"/>
      <c r="N45" s="6"/>
      <c r="O45" s="8"/>
      <c r="P45" s="4"/>
      <c r="Q45" s="4"/>
      <c r="R45" s="5"/>
      <c r="S45" s="4"/>
      <c r="T45" s="4"/>
      <c r="U45" s="4"/>
      <c r="V45" s="4"/>
      <c r="W45" s="4"/>
      <c r="X45" s="4"/>
      <c r="Y45" s="4"/>
      <c r="Z45" s="4"/>
      <c r="AA45" s="4"/>
      <c r="AB45" s="4"/>
      <c r="AC45" s="50"/>
      <c r="AD45" s="50"/>
      <c r="AE45" s="50"/>
    </row>
    <row r="46" spans="1:31">
      <c r="A46" s="4"/>
      <c r="B46" s="4"/>
      <c r="C46" s="65"/>
      <c r="D46" s="7"/>
      <c r="E46" s="7"/>
      <c r="F46" s="48" t="str">
        <f t="shared" si="0"/>
        <v xml:space="preserve"> </v>
      </c>
      <c r="G46" s="48" t="str">
        <f t="shared" si="1"/>
        <v xml:space="preserve"> </v>
      </c>
      <c r="H46" s="28"/>
      <c r="I46" s="48" t="str">
        <f>IF(H46="","",IF(Sheet1!$A$1=2,IF(AND(H46&gt;=Sheet1!$C$1,H46&lt;=Sheet1!$D$1),"1",IF(OR(H46&gt;=Sheet1!$C$2,H46&lt;=Sheet1!$D$2),"2","ERROR")),IF(AND(H46&gt;=Sheet1!$C$1,H46&lt;=Sheet1!$D$1),"1",IF(AND(H46&gt;=Sheet1!$C$2,H46&lt;=Sheet1!$D$2),"2",IF(OR(H46&gt;=Sheet1!$C$3,H46&lt;=Sheet1!$D$3),"3","ERROR")))))</f>
        <v/>
      </c>
      <c r="J46" s="49" t="str">
        <f>IF(H46="","",IF(AND(H46&gt;=Sheet1!$F$1,H46&lt;=Sheet1!$G$1),"1",IF(AND(H46&gt;=Sheet1!$F$2,H46&lt;=Sheet1!$G$2),"2",IF(AND(H46&gt;=Sheet1!$F$3,H46&lt;=Sheet1!$G$3),"3",IF(AND(H46&gt;=Sheet1!$F$4,H46&lt;=Sheet1!$G$4),"4",IF(AND(H46&gt;=Sheet1!$F$5,H46&lt;=Sheet1!$G$5),"5",IF(AND(H46&gt;=Sheet1!$F$7,H46&lt;=Sheet1!$G$7),"7",IF(AND(H46&gt;=Sheet1!$F$8,H46&lt;=Sheet1!$G$8),"8",IF(OR(H46&gt;=Sheet1!$F$6,H46&lt;=Sheet1!$G$6),"6","ERROR")))))))))</f>
        <v/>
      </c>
      <c r="K46" s="4"/>
      <c r="L46" s="4"/>
      <c r="M46" s="6"/>
      <c r="N46" s="6"/>
      <c r="O46" s="8"/>
      <c r="P46" s="4"/>
      <c r="Q46" s="4"/>
      <c r="R46" s="5"/>
      <c r="S46" s="4"/>
      <c r="T46" s="4"/>
      <c r="U46" s="4"/>
      <c r="V46" s="4"/>
      <c r="W46" s="4"/>
      <c r="X46" s="4"/>
      <c r="Y46" s="4"/>
      <c r="Z46" s="4"/>
      <c r="AA46" s="4"/>
      <c r="AB46" s="4"/>
      <c r="AC46" s="50"/>
      <c r="AD46" s="50"/>
      <c r="AE46" s="50"/>
    </row>
    <row r="47" spans="1:31">
      <c r="A47" s="4"/>
      <c r="B47" s="4"/>
      <c r="C47" s="65"/>
      <c r="D47" s="7"/>
      <c r="E47" s="7"/>
      <c r="F47" s="48" t="str">
        <f t="shared" si="0"/>
        <v xml:space="preserve"> </v>
      </c>
      <c r="G47" s="48" t="str">
        <f t="shared" si="1"/>
        <v xml:space="preserve"> </v>
      </c>
      <c r="H47" s="28"/>
      <c r="I47" s="48" t="str">
        <f>IF(H47="","",IF(Sheet1!$A$1=2,IF(AND(H47&gt;=Sheet1!$C$1,H47&lt;=Sheet1!$D$1),"1",IF(OR(H47&gt;=Sheet1!$C$2,H47&lt;=Sheet1!$D$2),"2","ERROR")),IF(AND(H47&gt;=Sheet1!$C$1,H47&lt;=Sheet1!$D$1),"1",IF(AND(H47&gt;=Sheet1!$C$2,H47&lt;=Sheet1!$D$2),"2",IF(OR(H47&gt;=Sheet1!$C$3,H47&lt;=Sheet1!$D$3),"3","ERROR")))))</f>
        <v/>
      </c>
      <c r="J47" s="49" t="str">
        <f>IF(H47="","",IF(AND(H47&gt;=Sheet1!$F$1,H47&lt;=Sheet1!$G$1),"1",IF(AND(H47&gt;=Sheet1!$F$2,H47&lt;=Sheet1!$G$2),"2",IF(AND(H47&gt;=Sheet1!$F$3,H47&lt;=Sheet1!$G$3),"3",IF(AND(H47&gt;=Sheet1!$F$4,H47&lt;=Sheet1!$G$4),"4",IF(AND(H47&gt;=Sheet1!$F$5,H47&lt;=Sheet1!$G$5),"5",IF(AND(H47&gt;=Sheet1!$F$7,H47&lt;=Sheet1!$G$7),"7",IF(AND(H47&gt;=Sheet1!$F$8,H47&lt;=Sheet1!$G$8),"8",IF(OR(H47&gt;=Sheet1!$F$6,H47&lt;=Sheet1!$G$6),"6","ERROR")))))))))</f>
        <v/>
      </c>
      <c r="K47" s="4"/>
      <c r="L47" s="4"/>
      <c r="M47" s="6"/>
      <c r="N47" s="6"/>
      <c r="O47" s="8"/>
      <c r="P47" s="4"/>
      <c r="Q47" s="4"/>
      <c r="R47" s="5"/>
      <c r="S47" s="4"/>
      <c r="T47" s="4"/>
      <c r="U47" s="4"/>
      <c r="V47" s="4"/>
      <c r="W47" s="4"/>
      <c r="X47" s="4"/>
      <c r="Y47" s="4"/>
      <c r="Z47" s="4"/>
      <c r="AA47" s="4"/>
      <c r="AB47" s="4"/>
      <c r="AC47" s="50"/>
      <c r="AD47" s="50"/>
      <c r="AE47" s="50"/>
    </row>
    <row r="48" spans="1:31">
      <c r="A48" s="4"/>
      <c r="B48" s="4"/>
      <c r="C48" s="65"/>
      <c r="D48" s="7"/>
      <c r="E48" s="7"/>
      <c r="F48" s="48" t="str">
        <f t="shared" si="0"/>
        <v xml:space="preserve"> </v>
      </c>
      <c r="G48" s="48" t="str">
        <f t="shared" si="1"/>
        <v xml:space="preserve"> </v>
      </c>
      <c r="H48" s="28"/>
      <c r="I48" s="48" t="str">
        <f>IF(H48="","",IF(Sheet1!$A$1=2,IF(AND(H48&gt;=Sheet1!$C$1,H48&lt;=Sheet1!$D$1),"1",IF(OR(H48&gt;=Sheet1!$C$2,H48&lt;=Sheet1!$D$2),"2","ERROR")),IF(AND(H48&gt;=Sheet1!$C$1,H48&lt;=Sheet1!$D$1),"1",IF(AND(H48&gt;=Sheet1!$C$2,H48&lt;=Sheet1!$D$2),"2",IF(OR(H48&gt;=Sheet1!$C$3,H48&lt;=Sheet1!$D$3),"3","ERROR")))))</f>
        <v/>
      </c>
      <c r="J48" s="49" t="str">
        <f>IF(H48="","",IF(AND(H48&gt;=Sheet1!$F$1,H48&lt;=Sheet1!$G$1),"1",IF(AND(H48&gt;=Sheet1!$F$2,H48&lt;=Sheet1!$G$2),"2",IF(AND(H48&gt;=Sheet1!$F$3,H48&lt;=Sheet1!$G$3),"3",IF(AND(H48&gt;=Sheet1!$F$4,H48&lt;=Sheet1!$G$4),"4",IF(AND(H48&gt;=Sheet1!$F$5,H48&lt;=Sheet1!$G$5),"5",IF(AND(H48&gt;=Sheet1!$F$7,H48&lt;=Sheet1!$G$7),"7",IF(AND(H48&gt;=Sheet1!$F$8,H48&lt;=Sheet1!$G$8),"8",IF(OR(H48&gt;=Sheet1!$F$6,H48&lt;=Sheet1!$G$6),"6","ERROR")))))))))</f>
        <v/>
      </c>
      <c r="K48" s="4"/>
      <c r="L48" s="4"/>
      <c r="M48" s="6"/>
      <c r="N48" s="6"/>
      <c r="O48" s="8"/>
      <c r="P48" s="4"/>
      <c r="Q48" s="4"/>
      <c r="R48" s="5"/>
      <c r="S48" s="4"/>
      <c r="T48" s="4"/>
      <c r="U48" s="4"/>
      <c r="V48" s="4"/>
      <c r="W48" s="4"/>
      <c r="X48" s="4"/>
      <c r="Y48" s="4"/>
      <c r="Z48" s="4"/>
      <c r="AA48" s="4"/>
      <c r="AB48" s="4"/>
      <c r="AC48" s="50"/>
      <c r="AD48" s="50"/>
      <c r="AE48" s="50"/>
    </row>
    <row r="49" spans="1:31">
      <c r="A49" s="4"/>
      <c r="B49" s="4"/>
      <c r="C49" s="65"/>
      <c r="D49" s="7"/>
      <c r="E49" s="7"/>
      <c r="F49" s="48" t="str">
        <f t="shared" si="0"/>
        <v xml:space="preserve"> </v>
      </c>
      <c r="G49" s="48" t="str">
        <f t="shared" si="1"/>
        <v xml:space="preserve"> </v>
      </c>
      <c r="H49" s="28"/>
      <c r="I49" s="48" t="str">
        <f>IF(H49="","",IF(Sheet1!$A$1=2,IF(AND(H49&gt;=Sheet1!$C$1,H49&lt;=Sheet1!$D$1),"1",IF(OR(H49&gt;=Sheet1!$C$2,H49&lt;=Sheet1!$D$2),"2","ERROR")),IF(AND(H49&gt;=Sheet1!$C$1,H49&lt;=Sheet1!$D$1),"1",IF(AND(H49&gt;=Sheet1!$C$2,H49&lt;=Sheet1!$D$2),"2",IF(OR(H49&gt;=Sheet1!$C$3,H49&lt;=Sheet1!$D$3),"3","ERROR")))))</f>
        <v/>
      </c>
      <c r="J49" s="49" t="str">
        <f>IF(H49="","",IF(AND(H49&gt;=Sheet1!$F$1,H49&lt;=Sheet1!$G$1),"1",IF(AND(H49&gt;=Sheet1!$F$2,H49&lt;=Sheet1!$G$2),"2",IF(AND(H49&gt;=Sheet1!$F$3,H49&lt;=Sheet1!$G$3),"3",IF(AND(H49&gt;=Sheet1!$F$4,H49&lt;=Sheet1!$G$4),"4",IF(AND(H49&gt;=Sheet1!$F$5,H49&lt;=Sheet1!$G$5),"5",IF(AND(H49&gt;=Sheet1!$F$7,H49&lt;=Sheet1!$G$7),"7",IF(AND(H49&gt;=Sheet1!$F$8,H49&lt;=Sheet1!$G$8),"8",IF(OR(H49&gt;=Sheet1!$F$6,H49&lt;=Sheet1!$G$6),"6","ERROR")))))))))</f>
        <v/>
      </c>
      <c r="K49" s="4"/>
      <c r="L49" s="4"/>
      <c r="M49" s="6"/>
      <c r="N49" s="6"/>
      <c r="O49" s="8"/>
      <c r="P49" s="4"/>
      <c r="Q49" s="4"/>
      <c r="R49" s="5"/>
      <c r="S49" s="4"/>
      <c r="T49" s="4"/>
      <c r="U49" s="4"/>
      <c r="V49" s="4"/>
      <c r="W49" s="4"/>
      <c r="X49" s="4"/>
      <c r="Y49" s="4"/>
      <c r="Z49" s="4"/>
      <c r="AA49" s="4"/>
      <c r="AB49" s="4"/>
      <c r="AC49" s="50"/>
      <c r="AD49" s="50"/>
      <c r="AE49" s="50"/>
    </row>
    <row r="50" spans="1:31">
      <c r="A50" s="4"/>
      <c r="B50" s="4"/>
      <c r="C50" s="65"/>
      <c r="D50" s="7"/>
      <c r="E50" s="7"/>
      <c r="F50" s="48" t="str">
        <f t="shared" si="0"/>
        <v xml:space="preserve"> </v>
      </c>
      <c r="G50" s="48" t="str">
        <f t="shared" si="1"/>
        <v xml:space="preserve"> </v>
      </c>
      <c r="H50" s="28"/>
      <c r="I50" s="48" t="str">
        <f>IF(H50="","",IF(Sheet1!$A$1=2,IF(AND(H50&gt;=Sheet1!$C$1,H50&lt;=Sheet1!$D$1),"1",IF(OR(H50&gt;=Sheet1!$C$2,H50&lt;=Sheet1!$D$2),"2","ERROR")),IF(AND(H50&gt;=Sheet1!$C$1,H50&lt;=Sheet1!$D$1),"1",IF(AND(H50&gt;=Sheet1!$C$2,H50&lt;=Sheet1!$D$2),"2",IF(OR(H50&gt;=Sheet1!$C$3,H50&lt;=Sheet1!$D$3),"3","ERROR")))))</f>
        <v/>
      </c>
      <c r="J50" s="49" t="str">
        <f>IF(H50="","",IF(AND(H50&gt;=Sheet1!$F$1,H50&lt;=Sheet1!$G$1),"1",IF(AND(H50&gt;=Sheet1!$F$2,H50&lt;=Sheet1!$G$2),"2",IF(AND(H50&gt;=Sheet1!$F$3,H50&lt;=Sheet1!$G$3),"3",IF(AND(H50&gt;=Sheet1!$F$4,H50&lt;=Sheet1!$G$4),"4",IF(AND(H50&gt;=Sheet1!$F$5,H50&lt;=Sheet1!$G$5),"5",IF(AND(H50&gt;=Sheet1!$F$7,H50&lt;=Sheet1!$G$7),"7",IF(AND(H50&gt;=Sheet1!$F$8,H50&lt;=Sheet1!$G$8),"8",IF(OR(H50&gt;=Sheet1!$F$6,H50&lt;=Sheet1!$G$6),"6","ERROR")))))))))</f>
        <v/>
      </c>
      <c r="K50" s="4"/>
      <c r="L50" s="4"/>
      <c r="M50" s="6"/>
      <c r="N50" s="6"/>
      <c r="O50" s="8"/>
      <c r="P50" s="4"/>
      <c r="Q50" s="4"/>
      <c r="R50" s="5"/>
      <c r="S50" s="4"/>
      <c r="T50" s="4"/>
      <c r="U50" s="4"/>
      <c r="V50" s="4"/>
      <c r="W50" s="4"/>
      <c r="X50" s="4"/>
      <c r="Y50" s="4"/>
      <c r="Z50" s="4"/>
      <c r="AA50" s="4"/>
      <c r="AB50" s="4"/>
      <c r="AC50" s="50"/>
      <c r="AD50" s="50"/>
      <c r="AE50" s="50"/>
    </row>
    <row r="51" spans="1:31">
      <c r="A51" s="4"/>
      <c r="B51" s="4"/>
      <c r="C51" s="65"/>
      <c r="D51" s="7"/>
      <c r="E51" s="7"/>
      <c r="F51" s="48" t="str">
        <f t="shared" si="0"/>
        <v xml:space="preserve"> </v>
      </c>
      <c r="G51" s="48" t="str">
        <f t="shared" si="1"/>
        <v xml:space="preserve"> </v>
      </c>
      <c r="H51" s="28"/>
      <c r="I51" s="48" t="str">
        <f>IF(H51="","",IF(Sheet1!$A$1=2,IF(AND(H51&gt;=Sheet1!$C$1,H51&lt;=Sheet1!$D$1),"1",IF(OR(H51&gt;=Sheet1!$C$2,H51&lt;=Sheet1!$D$2),"2","ERROR")),IF(AND(H51&gt;=Sheet1!$C$1,H51&lt;=Sheet1!$D$1),"1",IF(AND(H51&gt;=Sheet1!$C$2,H51&lt;=Sheet1!$D$2),"2",IF(OR(H51&gt;=Sheet1!$C$3,H51&lt;=Sheet1!$D$3),"3","ERROR")))))</f>
        <v/>
      </c>
      <c r="J51" s="49" t="str">
        <f>IF(H51="","",IF(AND(H51&gt;=Sheet1!$F$1,H51&lt;=Sheet1!$G$1),"1",IF(AND(H51&gt;=Sheet1!$F$2,H51&lt;=Sheet1!$G$2),"2",IF(AND(H51&gt;=Sheet1!$F$3,H51&lt;=Sheet1!$G$3),"3",IF(AND(H51&gt;=Sheet1!$F$4,H51&lt;=Sheet1!$G$4),"4",IF(AND(H51&gt;=Sheet1!$F$5,H51&lt;=Sheet1!$G$5),"5",IF(AND(H51&gt;=Sheet1!$F$7,H51&lt;=Sheet1!$G$7),"7",IF(AND(H51&gt;=Sheet1!$F$8,H51&lt;=Sheet1!$G$8),"8",IF(OR(H51&gt;=Sheet1!$F$6,H51&lt;=Sheet1!$G$6),"6","ERROR")))))))))</f>
        <v/>
      </c>
      <c r="K51" s="4"/>
      <c r="L51" s="4"/>
      <c r="M51" s="6"/>
      <c r="N51" s="6"/>
      <c r="O51" s="8"/>
      <c r="P51" s="4"/>
      <c r="Q51" s="4"/>
      <c r="R51" s="5"/>
      <c r="S51" s="4"/>
      <c r="T51" s="4"/>
      <c r="U51" s="4"/>
      <c r="V51" s="4"/>
      <c r="W51" s="4"/>
      <c r="X51" s="4"/>
      <c r="Y51" s="4"/>
      <c r="Z51" s="4"/>
      <c r="AA51" s="4"/>
      <c r="AB51" s="4"/>
      <c r="AC51" s="50"/>
      <c r="AD51" s="50"/>
      <c r="AE51" s="50"/>
    </row>
    <row r="52" spans="1:31">
      <c r="A52" s="4"/>
      <c r="B52" s="4"/>
      <c r="C52" s="65"/>
      <c r="D52" s="7"/>
      <c r="E52" s="7"/>
      <c r="F52" s="48" t="str">
        <f t="shared" si="0"/>
        <v xml:space="preserve"> </v>
      </c>
      <c r="G52" s="48" t="str">
        <f t="shared" si="1"/>
        <v xml:space="preserve"> </v>
      </c>
      <c r="H52" s="28"/>
      <c r="I52" s="48" t="str">
        <f>IF(H52="","",IF(Sheet1!$A$1=2,IF(AND(H52&gt;=Sheet1!$C$1,H52&lt;=Sheet1!$D$1),"1",IF(OR(H52&gt;=Sheet1!$C$2,H52&lt;=Sheet1!$D$2),"2","ERROR")),IF(AND(H52&gt;=Sheet1!$C$1,H52&lt;=Sheet1!$D$1),"1",IF(AND(H52&gt;=Sheet1!$C$2,H52&lt;=Sheet1!$D$2),"2",IF(OR(H52&gt;=Sheet1!$C$3,H52&lt;=Sheet1!$D$3),"3","ERROR")))))</f>
        <v/>
      </c>
      <c r="J52" s="49" t="str">
        <f>IF(H52="","",IF(AND(H52&gt;=Sheet1!$F$1,H52&lt;=Sheet1!$G$1),"1",IF(AND(H52&gt;=Sheet1!$F$2,H52&lt;=Sheet1!$G$2),"2",IF(AND(H52&gt;=Sheet1!$F$3,H52&lt;=Sheet1!$G$3),"3",IF(AND(H52&gt;=Sheet1!$F$4,H52&lt;=Sheet1!$G$4),"4",IF(AND(H52&gt;=Sheet1!$F$5,H52&lt;=Sheet1!$G$5),"5",IF(AND(H52&gt;=Sheet1!$F$7,H52&lt;=Sheet1!$G$7),"7",IF(AND(H52&gt;=Sheet1!$F$8,H52&lt;=Sheet1!$G$8),"8",IF(OR(H52&gt;=Sheet1!$F$6,H52&lt;=Sheet1!$G$6),"6","ERROR")))))))))</f>
        <v/>
      </c>
      <c r="K52" s="4"/>
      <c r="L52" s="4"/>
      <c r="M52" s="6"/>
      <c r="N52" s="6"/>
      <c r="O52" s="8"/>
      <c r="P52" s="4"/>
      <c r="Q52" s="4"/>
      <c r="R52" s="5"/>
      <c r="S52" s="4"/>
      <c r="T52" s="4"/>
      <c r="U52" s="4"/>
      <c r="V52" s="4"/>
      <c r="W52" s="4"/>
      <c r="X52" s="4"/>
      <c r="Y52" s="4"/>
      <c r="Z52" s="4"/>
      <c r="AA52" s="4"/>
      <c r="AB52" s="4"/>
      <c r="AC52" s="50"/>
      <c r="AD52" s="50"/>
      <c r="AE52" s="50"/>
    </row>
    <row r="53" spans="1:31">
      <c r="A53" s="4"/>
      <c r="B53" s="4"/>
      <c r="C53" s="65"/>
      <c r="D53" s="7"/>
      <c r="E53" s="7"/>
      <c r="F53" s="48" t="str">
        <f t="shared" si="0"/>
        <v xml:space="preserve"> </v>
      </c>
      <c r="G53" s="48" t="str">
        <f t="shared" si="1"/>
        <v xml:space="preserve"> </v>
      </c>
      <c r="H53" s="28"/>
      <c r="I53" s="48" t="str">
        <f>IF(H53="","",IF(Sheet1!$A$1=2,IF(AND(H53&gt;=Sheet1!$C$1,H53&lt;=Sheet1!$D$1),"1",IF(OR(H53&gt;=Sheet1!$C$2,H53&lt;=Sheet1!$D$2),"2","ERROR")),IF(AND(H53&gt;=Sheet1!$C$1,H53&lt;=Sheet1!$D$1),"1",IF(AND(H53&gt;=Sheet1!$C$2,H53&lt;=Sheet1!$D$2),"2",IF(OR(H53&gt;=Sheet1!$C$3,H53&lt;=Sheet1!$D$3),"3","ERROR")))))</f>
        <v/>
      </c>
      <c r="J53" s="49" t="str">
        <f>IF(H53="","",IF(AND(H53&gt;=Sheet1!$F$1,H53&lt;=Sheet1!$G$1),"1",IF(AND(H53&gt;=Sheet1!$F$2,H53&lt;=Sheet1!$G$2),"2",IF(AND(H53&gt;=Sheet1!$F$3,H53&lt;=Sheet1!$G$3),"3",IF(AND(H53&gt;=Sheet1!$F$4,H53&lt;=Sheet1!$G$4),"4",IF(AND(H53&gt;=Sheet1!$F$5,H53&lt;=Sheet1!$G$5),"5",IF(AND(H53&gt;=Sheet1!$F$7,H53&lt;=Sheet1!$G$7),"7",IF(AND(H53&gt;=Sheet1!$F$8,H53&lt;=Sheet1!$G$8),"8",IF(OR(H53&gt;=Sheet1!$F$6,H53&lt;=Sheet1!$G$6),"6","ERROR")))))))))</f>
        <v/>
      </c>
      <c r="K53" s="4"/>
      <c r="L53" s="4"/>
      <c r="M53" s="6"/>
      <c r="N53" s="6"/>
      <c r="O53" s="8"/>
      <c r="P53" s="4"/>
      <c r="Q53" s="4"/>
      <c r="R53" s="5"/>
      <c r="S53" s="4"/>
      <c r="T53" s="4"/>
      <c r="U53" s="4"/>
      <c r="V53" s="4"/>
      <c r="W53" s="4"/>
      <c r="X53" s="4"/>
      <c r="Y53" s="4"/>
      <c r="Z53" s="4"/>
      <c r="AA53" s="4"/>
      <c r="AB53" s="4"/>
      <c r="AC53" s="50"/>
      <c r="AD53" s="50"/>
      <c r="AE53" s="50"/>
    </row>
    <row r="54" spans="1:31">
      <c r="A54" s="4"/>
      <c r="B54" s="4"/>
      <c r="C54" s="65"/>
      <c r="D54" s="7"/>
      <c r="E54" s="7"/>
      <c r="F54" s="48" t="str">
        <f t="shared" si="0"/>
        <v xml:space="preserve"> </v>
      </c>
      <c r="G54" s="48" t="str">
        <f t="shared" si="1"/>
        <v xml:space="preserve"> </v>
      </c>
      <c r="H54" s="28"/>
      <c r="I54" s="48" t="str">
        <f>IF(H54="","",IF(Sheet1!$A$1=2,IF(AND(H54&gt;=Sheet1!$C$1,H54&lt;=Sheet1!$D$1),"1",IF(OR(H54&gt;=Sheet1!$C$2,H54&lt;=Sheet1!$D$2),"2","ERROR")),IF(AND(H54&gt;=Sheet1!$C$1,H54&lt;=Sheet1!$D$1),"1",IF(AND(H54&gt;=Sheet1!$C$2,H54&lt;=Sheet1!$D$2),"2",IF(OR(H54&gt;=Sheet1!$C$3,H54&lt;=Sheet1!$D$3),"3","ERROR")))))</f>
        <v/>
      </c>
      <c r="J54" s="49" t="str">
        <f>IF(H54="","",IF(AND(H54&gt;=Sheet1!$F$1,H54&lt;=Sheet1!$G$1),"1",IF(AND(H54&gt;=Sheet1!$F$2,H54&lt;=Sheet1!$G$2),"2",IF(AND(H54&gt;=Sheet1!$F$3,H54&lt;=Sheet1!$G$3),"3",IF(AND(H54&gt;=Sheet1!$F$4,H54&lt;=Sheet1!$G$4),"4",IF(AND(H54&gt;=Sheet1!$F$5,H54&lt;=Sheet1!$G$5),"5",IF(AND(H54&gt;=Sheet1!$F$7,H54&lt;=Sheet1!$G$7),"7",IF(AND(H54&gt;=Sheet1!$F$8,H54&lt;=Sheet1!$G$8),"8",IF(OR(H54&gt;=Sheet1!$F$6,H54&lt;=Sheet1!$G$6),"6","ERROR")))))))))</f>
        <v/>
      </c>
      <c r="K54" s="4"/>
      <c r="L54" s="4"/>
      <c r="M54" s="6"/>
      <c r="N54" s="6"/>
      <c r="O54" s="8"/>
      <c r="P54" s="4"/>
      <c r="Q54" s="4"/>
      <c r="R54" s="5"/>
      <c r="S54" s="4"/>
      <c r="T54" s="4"/>
      <c r="U54" s="4"/>
      <c r="V54" s="4"/>
      <c r="W54" s="4"/>
      <c r="X54" s="4"/>
      <c r="Y54" s="4"/>
      <c r="Z54" s="4"/>
      <c r="AA54" s="4"/>
      <c r="AB54" s="4"/>
      <c r="AC54" s="50"/>
      <c r="AD54" s="50"/>
      <c r="AE54" s="50"/>
    </row>
    <row r="55" spans="1:31">
      <c r="A55" s="4"/>
      <c r="B55" s="4"/>
      <c r="C55" s="65"/>
      <c r="D55" s="7"/>
      <c r="E55" s="7"/>
      <c r="F55" s="48" t="str">
        <f t="shared" si="0"/>
        <v xml:space="preserve"> </v>
      </c>
      <c r="G55" s="48" t="str">
        <f t="shared" si="1"/>
        <v xml:space="preserve"> </v>
      </c>
      <c r="H55" s="28"/>
      <c r="I55" s="48" t="str">
        <f>IF(H55="","",IF(Sheet1!$A$1=2,IF(AND(H55&gt;=Sheet1!$C$1,H55&lt;=Sheet1!$D$1),"1",IF(OR(H55&gt;=Sheet1!$C$2,H55&lt;=Sheet1!$D$2),"2","ERROR")),IF(AND(H55&gt;=Sheet1!$C$1,H55&lt;=Sheet1!$D$1),"1",IF(AND(H55&gt;=Sheet1!$C$2,H55&lt;=Sheet1!$D$2),"2",IF(OR(H55&gt;=Sheet1!$C$3,H55&lt;=Sheet1!$D$3),"3","ERROR")))))</f>
        <v/>
      </c>
      <c r="J55" s="49" t="str">
        <f>IF(H55="","",IF(AND(H55&gt;=Sheet1!$F$1,H55&lt;=Sheet1!$G$1),"1",IF(AND(H55&gt;=Sheet1!$F$2,H55&lt;=Sheet1!$G$2),"2",IF(AND(H55&gt;=Sheet1!$F$3,H55&lt;=Sheet1!$G$3),"3",IF(AND(H55&gt;=Sheet1!$F$4,H55&lt;=Sheet1!$G$4),"4",IF(AND(H55&gt;=Sheet1!$F$5,H55&lt;=Sheet1!$G$5),"5",IF(AND(H55&gt;=Sheet1!$F$7,H55&lt;=Sheet1!$G$7),"7",IF(AND(H55&gt;=Sheet1!$F$8,H55&lt;=Sheet1!$G$8),"8",IF(OR(H55&gt;=Sheet1!$F$6,H55&lt;=Sheet1!$G$6),"6","ERROR")))))))))</f>
        <v/>
      </c>
      <c r="K55" s="4"/>
      <c r="L55" s="4"/>
      <c r="M55" s="6"/>
      <c r="N55" s="6"/>
      <c r="O55" s="8"/>
      <c r="P55" s="4"/>
      <c r="Q55" s="4"/>
      <c r="R55" s="5"/>
      <c r="S55" s="4"/>
      <c r="T55" s="4"/>
      <c r="U55" s="4"/>
      <c r="V55" s="4"/>
      <c r="W55" s="4"/>
      <c r="X55" s="4"/>
      <c r="Y55" s="4"/>
      <c r="Z55" s="4"/>
      <c r="AA55" s="4"/>
      <c r="AB55" s="4"/>
      <c r="AC55" s="50"/>
      <c r="AD55" s="50"/>
      <c r="AE55" s="50"/>
    </row>
    <row r="56" spans="1:31">
      <c r="A56" s="4"/>
      <c r="B56" s="4"/>
      <c r="C56" s="65"/>
      <c r="D56" s="7"/>
      <c r="E56" s="7"/>
      <c r="F56" s="48" t="str">
        <f t="shared" si="0"/>
        <v xml:space="preserve"> </v>
      </c>
      <c r="G56" s="48" t="str">
        <f t="shared" si="1"/>
        <v xml:space="preserve"> </v>
      </c>
      <c r="H56" s="28"/>
      <c r="I56" s="48" t="str">
        <f>IF(H56="","",IF(Sheet1!$A$1=2,IF(AND(H56&gt;=Sheet1!$C$1,H56&lt;=Sheet1!$D$1),"1",IF(OR(H56&gt;=Sheet1!$C$2,H56&lt;=Sheet1!$D$2),"2","ERROR")),IF(AND(H56&gt;=Sheet1!$C$1,H56&lt;=Sheet1!$D$1),"1",IF(AND(H56&gt;=Sheet1!$C$2,H56&lt;=Sheet1!$D$2),"2",IF(OR(H56&gt;=Sheet1!$C$3,H56&lt;=Sheet1!$D$3),"3","ERROR")))))</f>
        <v/>
      </c>
      <c r="J56" s="49" t="str">
        <f>IF(H56="","",IF(AND(H56&gt;=Sheet1!$F$1,H56&lt;=Sheet1!$G$1),"1",IF(AND(H56&gt;=Sheet1!$F$2,H56&lt;=Sheet1!$G$2),"2",IF(AND(H56&gt;=Sheet1!$F$3,H56&lt;=Sheet1!$G$3),"3",IF(AND(H56&gt;=Sheet1!$F$4,H56&lt;=Sheet1!$G$4),"4",IF(AND(H56&gt;=Sheet1!$F$5,H56&lt;=Sheet1!$G$5),"5",IF(AND(H56&gt;=Sheet1!$F$7,H56&lt;=Sheet1!$G$7),"7",IF(AND(H56&gt;=Sheet1!$F$8,H56&lt;=Sheet1!$G$8),"8",IF(OR(H56&gt;=Sheet1!$F$6,H56&lt;=Sheet1!$G$6),"6","ERROR")))))))))</f>
        <v/>
      </c>
      <c r="K56" s="4"/>
      <c r="L56" s="4"/>
      <c r="M56" s="6"/>
      <c r="N56" s="6"/>
      <c r="O56" s="8"/>
      <c r="P56" s="4"/>
      <c r="Q56" s="4"/>
      <c r="R56" s="5"/>
      <c r="S56" s="4"/>
      <c r="T56" s="4"/>
      <c r="U56" s="4"/>
      <c r="V56" s="4"/>
      <c r="W56" s="4"/>
      <c r="X56" s="4"/>
      <c r="Y56" s="4"/>
      <c r="Z56" s="4"/>
      <c r="AA56" s="4"/>
      <c r="AB56" s="4"/>
      <c r="AC56" s="50"/>
      <c r="AD56" s="50"/>
      <c r="AE56" s="50"/>
    </row>
    <row r="57" spans="1:31">
      <c r="A57" s="4"/>
      <c r="B57" s="4"/>
      <c r="C57" s="65"/>
      <c r="D57" s="7"/>
      <c r="E57" s="7"/>
      <c r="F57" s="48" t="str">
        <f t="shared" si="0"/>
        <v xml:space="preserve"> </v>
      </c>
      <c r="G57" s="48" t="str">
        <f t="shared" si="1"/>
        <v xml:space="preserve"> </v>
      </c>
      <c r="H57" s="28"/>
      <c r="I57" s="48" t="str">
        <f>IF(H57="","",IF(Sheet1!$A$1=2,IF(AND(H57&gt;=Sheet1!$C$1,H57&lt;=Sheet1!$D$1),"1",IF(OR(H57&gt;=Sheet1!$C$2,H57&lt;=Sheet1!$D$2),"2","ERROR")),IF(AND(H57&gt;=Sheet1!$C$1,H57&lt;=Sheet1!$D$1),"1",IF(AND(H57&gt;=Sheet1!$C$2,H57&lt;=Sheet1!$D$2),"2",IF(OR(H57&gt;=Sheet1!$C$3,H57&lt;=Sheet1!$D$3),"3","ERROR")))))</f>
        <v/>
      </c>
      <c r="J57" s="49" t="str">
        <f>IF(H57="","",IF(AND(H57&gt;=Sheet1!$F$1,H57&lt;=Sheet1!$G$1),"1",IF(AND(H57&gt;=Sheet1!$F$2,H57&lt;=Sheet1!$G$2),"2",IF(AND(H57&gt;=Sheet1!$F$3,H57&lt;=Sheet1!$G$3),"3",IF(AND(H57&gt;=Sheet1!$F$4,H57&lt;=Sheet1!$G$4),"4",IF(AND(H57&gt;=Sheet1!$F$5,H57&lt;=Sheet1!$G$5),"5",IF(AND(H57&gt;=Sheet1!$F$7,H57&lt;=Sheet1!$G$7),"7",IF(AND(H57&gt;=Sheet1!$F$8,H57&lt;=Sheet1!$G$8),"8",IF(OR(H57&gt;=Sheet1!$F$6,H57&lt;=Sheet1!$G$6),"6","ERROR")))))))))</f>
        <v/>
      </c>
      <c r="K57" s="4"/>
      <c r="L57" s="4"/>
      <c r="M57" s="6"/>
      <c r="N57" s="6"/>
      <c r="O57" s="8"/>
      <c r="P57" s="4"/>
      <c r="Q57" s="4"/>
      <c r="R57" s="5"/>
      <c r="S57" s="4"/>
      <c r="T57" s="4"/>
      <c r="U57" s="4"/>
      <c r="V57" s="4"/>
      <c r="W57" s="4"/>
      <c r="X57" s="4"/>
      <c r="Y57" s="4"/>
      <c r="Z57" s="4"/>
      <c r="AA57" s="4"/>
      <c r="AB57" s="4"/>
      <c r="AC57" s="50"/>
      <c r="AD57" s="50"/>
      <c r="AE57" s="50"/>
    </row>
    <row r="58" spans="1:31">
      <c r="A58" s="4"/>
      <c r="B58" s="4"/>
      <c r="C58" s="65"/>
      <c r="D58" s="7"/>
      <c r="E58" s="7"/>
      <c r="F58" s="48" t="str">
        <f t="shared" si="0"/>
        <v xml:space="preserve"> </v>
      </c>
      <c r="G58" s="48" t="str">
        <f t="shared" si="1"/>
        <v xml:space="preserve"> </v>
      </c>
      <c r="H58" s="28"/>
      <c r="I58" s="48" t="str">
        <f>IF(H58="","",IF(Sheet1!$A$1=2,IF(AND(H58&gt;=Sheet1!$C$1,H58&lt;=Sheet1!$D$1),"1",IF(OR(H58&gt;=Sheet1!$C$2,H58&lt;=Sheet1!$D$2),"2","ERROR")),IF(AND(H58&gt;=Sheet1!$C$1,H58&lt;=Sheet1!$D$1),"1",IF(AND(H58&gt;=Sheet1!$C$2,H58&lt;=Sheet1!$D$2),"2",IF(OR(H58&gt;=Sheet1!$C$3,H58&lt;=Sheet1!$D$3),"3","ERROR")))))</f>
        <v/>
      </c>
      <c r="J58" s="49" t="str">
        <f>IF(H58="","",IF(AND(H58&gt;=Sheet1!$F$1,H58&lt;=Sheet1!$G$1),"1",IF(AND(H58&gt;=Sheet1!$F$2,H58&lt;=Sheet1!$G$2),"2",IF(AND(H58&gt;=Sheet1!$F$3,H58&lt;=Sheet1!$G$3),"3",IF(AND(H58&gt;=Sheet1!$F$4,H58&lt;=Sheet1!$G$4),"4",IF(AND(H58&gt;=Sheet1!$F$5,H58&lt;=Sheet1!$G$5),"5",IF(AND(H58&gt;=Sheet1!$F$7,H58&lt;=Sheet1!$G$7),"7",IF(AND(H58&gt;=Sheet1!$F$8,H58&lt;=Sheet1!$G$8),"8",IF(OR(H58&gt;=Sheet1!$F$6,H58&lt;=Sheet1!$G$6),"6","ERROR")))))))))</f>
        <v/>
      </c>
      <c r="K58" s="4"/>
      <c r="L58" s="4"/>
      <c r="M58" s="6"/>
      <c r="N58" s="6"/>
      <c r="O58" s="8"/>
      <c r="P58" s="4"/>
      <c r="Q58" s="4"/>
      <c r="R58" s="5"/>
      <c r="S58" s="4"/>
      <c r="T58" s="4"/>
      <c r="U58" s="4"/>
      <c r="V58" s="4"/>
      <c r="W58" s="4"/>
      <c r="X58" s="4"/>
      <c r="Y58" s="4"/>
      <c r="Z58" s="4"/>
      <c r="AA58" s="4"/>
      <c r="AB58" s="4"/>
      <c r="AC58" s="50"/>
      <c r="AD58" s="50"/>
      <c r="AE58" s="50"/>
    </row>
    <row r="59" spans="1:31">
      <c r="A59" s="4"/>
      <c r="B59" s="4"/>
      <c r="C59" s="65"/>
      <c r="D59" s="7"/>
      <c r="E59" s="7"/>
      <c r="F59" s="48" t="str">
        <f t="shared" si="0"/>
        <v xml:space="preserve"> </v>
      </c>
      <c r="G59" s="48" t="str">
        <f t="shared" si="1"/>
        <v xml:space="preserve"> </v>
      </c>
      <c r="H59" s="28"/>
      <c r="I59" s="48" t="str">
        <f>IF(H59="","",IF(Sheet1!$A$1=2,IF(AND(H59&gt;=Sheet1!$C$1,H59&lt;=Sheet1!$D$1),"1",IF(OR(H59&gt;=Sheet1!$C$2,H59&lt;=Sheet1!$D$2),"2","ERROR")),IF(AND(H59&gt;=Sheet1!$C$1,H59&lt;=Sheet1!$D$1),"1",IF(AND(H59&gt;=Sheet1!$C$2,H59&lt;=Sheet1!$D$2),"2",IF(OR(H59&gt;=Sheet1!$C$3,H59&lt;=Sheet1!$D$3),"3","ERROR")))))</f>
        <v/>
      </c>
      <c r="J59" s="49" t="str">
        <f>IF(H59="","",IF(AND(H59&gt;=Sheet1!$F$1,H59&lt;=Sheet1!$G$1),"1",IF(AND(H59&gt;=Sheet1!$F$2,H59&lt;=Sheet1!$G$2),"2",IF(AND(H59&gt;=Sheet1!$F$3,H59&lt;=Sheet1!$G$3),"3",IF(AND(H59&gt;=Sheet1!$F$4,H59&lt;=Sheet1!$G$4),"4",IF(AND(H59&gt;=Sheet1!$F$5,H59&lt;=Sheet1!$G$5),"5",IF(AND(H59&gt;=Sheet1!$F$7,H59&lt;=Sheet1!$G$7),"7",IF(AND(H59&gt;=Sheet1!$F$8,H59&lt;=Sheet1!$G$8),"8",IF(OR(H59&gt;=Sheet1!$F$6,H59&lt;=Sheet1!$G$6),"6","ERROR")))))))))</f>
        <v/>
      </c>
      <c r="K59" s="4"/>
      <c r="L59" s="4"/>
      <c r="M59" s="6"/>
      <c r="N59" s="6"/>
      <c r="O59" s="8"/>
      <c r="P59" s="4"/>
      <c r="Q59" s="4"/>
      <c r="R59" s="5"/>
      <c r="S59" s="4"/>
      <c r="T59" s="4"/>
      <c r="U59" s="4"/>
      <c r="V59" s="4"/>
      <c r="W59" s="4"/>
      <c r="X59" s="4"/>
      <c r="Y59" s="4"/>
      <c r="Z59" s="4"/>
      <c r="AA59" s="4"/>
      <c r="AB59" s="4"/>
      <c r="AC59" s="50"/>
      <c r="AD59" s="50"/>
      <c r="AE59" s="50"/>
    </row>
    <row r="60" spans="1:31">
      <c r="A60" s="4"/>
      <c r="B60" s="4"/>
      <c r="C60" s="65"/>
      <c r="D60" s="7"/>
      <c r="E60" s="7"/>
      <c r="F60" s="48" t="str">
        <f t="shared" si="0"/>
        <v xml:space="preserve"> </v>
      </c>
      <c r="G60" s="48" t="str">
        <f t="shared" si="1"/>
        <v xml:space="preserve"> </v>
      </c>
      <c r="H60" s="28"/>
      <c r="I60" s="48" t="str">
        <f>IF(H60="","",IF(Sheet1!$A$1=2,IF(AND(H60&gt;=Sheet1!$C$1,H60&lt;=Sheet1!$D$1),"1",IF(OR(H60&gt;=Sheet1!$C$2,H60&lt;=Sheet1!$D$2),"2","ERROR")),IF(AND(H60&gt;=Sheet1!$C$1,H60&lt;=Sheet1!$D$1),"1",IF(AND(H60&gt;=Sheet1!$C$2,H60&lt;=Sheet1!$D$2),"2",IF(OR(H60&gt;=Sheet1!$C$3,H60&lt;=Sheet1!$D$3),"3","ERROR")))))</f>
        <v/>
      </c>
      <c r="J60" s="49" t="str">
        <f>IF(H60="","",IF(AND(H60&gt;=Sheet1!$F$1,H60&lt;=Sheet1!$G$1),"1",IF(AND(H60&gt;=Sheet1!$F$2,H60&lt;=Sheet1!$G$2),"2",IF(AND(H60&gt;=Sheet1!$F$3,H60&lt;=Sheet1!$G$3),"3",IF(AND(H60&gt;=Sheet1!$F$4,H60&lt;=Sheet1!$G$4),"4",IF(AND(H60&gt;=Sheet1!$F$5,H60&lt;=Sheet1!$G$5),"5",IF(AND(H60&gt;=Sheet1!$F$7,H60&lt;=Sheet1!$G$7),"7",IF(AND(H60&gt;=Sheet1!$F$8,H60&lt;=Sheet1!$G$8),"8",IF(OR(H60&gt;=Sheet1!$F$6,H60&lt;=Sheet1!$G$6),"6","ERROR")))))))))</f>
        <v/>
      </c>
      <c r="K60" s="4"/>
      <c r="L60" s="4"/>
      <c r="M60" s="6"/>
      <c r="N60" s="6"/>
      <c r="O60" s="8"/>
      <c r="P60" s="4"/>
      <c r="Q60" s="4"/>
      <c r="R60" s="5"/>
      <c r="S60" s="4"/>
      <c r="T60" s="4"/>
      <c r="U60" s="4"/>
      <c r="V60" s="4"/>
      <c r="W60" s="4"/>
      <c r="X60" s="4"/>
      <c r="Y60" s="4"/>
      <c r="Z60" s="4"/>
      <c r="AA60" s="4"/>
      <c r="AB60" s="4"/>
      <c r="AC60" s="50"/>
      <c r="AD60" s="50"/>
      <c r="AE60" s="50"/>
    </row>
    <row r="61" spans="1:31">
      <c r="A61" s="4"/>
      <c r="B61" s="4"/>
      <c r="C61" s="65"/>
      <c r="D61" s="7"/>
      <c r="E61" s="7"/>
      <c r="F61" s="48" t="str">
        <f t="shared" si="0"/>
        <v xml:space="preserve"> </v>
      </c>
      <c r="G61" s="48" t="str">
        <f t="shared" si="1"/>
        <v xml:space="preserve"> </v>
      </c>
      <c r="H61" s="28"/>
      <c r="I61" s="48" t="str">
        <f>IF(H61="","",IF(Sheet1!$A$1=2,IF(AND(H61&gt;=Sheet1!$C$1,H61&lt;=Sheet1!$D$1),"1",IF(OR(H61&gt;=Sheet1!$C$2,H61&lt;=Sheet1!$D$2),"2","ERROR")),IF(AND(H61&gt;=Sheet1!$C$1,H61&lt;=Sheet1!$D$1),"1",IF(AND(H61&gt;=Sheet1!$C$2,H61&lt;=Sheet1!$D$2),"2",IF(OR(H61&gt;=Sheet1!$C$3,H61&lt;=Sheet1!$D$3),"3","ERROR")))))</f>
        <v/>
      </c>
      <c r="J61" s="49" t="str">
        <f>IF(H61="","",IF(AND(H61&gt;=Sheet1!$F$1,H61&lt;=Sheet1!$G$1),"1",IF(AND(H61&gt;=Sheet1!$F$2,H61&lt;=Sheet1!$G$2),"2",IF(AND(H61&gt;=Sheet1!$F$3,H61&lt;=Sheet1!$G$3),"3",IF(AND(H61&gt;=Sheet1!$F$4,H61&lt;=Sheet1!$G$4),"4",IF(AND(H61&gt;=Sheet1!$F$5,H61&lt;=Sheet1!$G$5),"5",IF(AND(H61&gt;=Sheet1!$F$7,H61&lt;=Sheet1!$G$7),"7",IF(AND(H61&gt;=Sheet1!$F$8,H61&lt;=Sheet1!$G$8),"8",IF(OR(H61&gt;=Sheet1!$F$6,H61&lt;=Sheet1!$G$6),"6","ERROR")))))))))</f>
        <v/>
      </c>
      <c r="K61" s="4"/>
      <c r="L61" s="4"/>
      <c r="M61" s="6"/>
      <c r="N61" s="6"/>
      <c r="O61" s="8"/>
      <c r="P61" s="4"/>
      <c r="Q61" s="4"/>
      <c r="R61" s="5"/>
      <c r="S61" s="4"/>
      <c r="T61" s="4"/>
      <c r="U61" s="4"/>
      <c r="V61" s="4"/>
      <c r="W61" s="4"/>
      <c r="X61" s="4"/>
      <c r="Y61" s="4"/>
      <c r="Z61" s="4"/>
      <c r="AA61" s="4"/>
      <c r="AB61" s="4"/>
      <c r="AC61" s="50"/>
      <c r="AD61" s="50"/>
      <c r="AE61" s="50"/>
    </row>
    <row r="62" spans="1:31">
      <c r="A62" s="4"/>
      <c r="B62" s="4"/>
      <c r="C62" s="65"/>
      <c r="D62" s="7"/>
      <c r="E62" s="7"/>
      <c r="F62" s="48" t="str">
        <f t="shared" si="0"/>
        <v xml:space="preserve"> </v>
      </c>
      <c r="G62" s="48" t="str">
        <f t="shared" si="1"/>
        <v xml:space="preserve"> </v>
      </c>
      <c r="H62" s="28"/>
      <c r="I62" s="48" t="str">
        <f>IF(H62="","",IF(Sheet1!$A$1=2,IF(AND(H62&gt;=Sheet1!$C$1,H62&lt;=Sheet1!$D$1),"1",IF(OR(H62&gt;=Sheet1!$C$2,H62&lt;=Sheet1!$D$2),"2","ERROR")),IF(AND(H62&gt;=Sheet1!$C$1,H62&lt;=Sheet1!$D$1),"1",IF(AND(H62&gt;=Sheet1!$C$2,H62&lt;=Sheet1!$D$2),"2",IF(OR(H62&gt;=Sheet1!$C$3,H62&lt;=Sheet1!$D$3),"3","ERROR")))))</f>
        <v/>
      </c>
      <c r="J62" s="49" t="str">
        <f>IF(H62="","",IF(AND(H62&gt;=Sheet1!$F$1,H62&lt;=Sheet1!$G$1),"1",IF(AND(H62&gt;=Sheet1!$F$2,H62&lt;=Sheet1!$G$2),"2",IF(AND(H62&gt;=Sheet1!$F$3,H62&lt;=Sheet1!$G$3),"3",IF(AND(H62&gt;=Sheet1!$F$4,H62&lt;=Sheet1!$G$4),"4",IF(AND(H62&gt;=Sheet1!$F$5,H62&lt;=Sheet1!$G$5),"5",IF(AND(H62&gt;=Sheet1!$F$7,H62&lt;=Sheet1!$G$7),"7",IF(AND(H62&gt;=Sheet1!$F$8,H62&lt;=Sheet1!$G$8),"8",IF(OR(H62&gt;=Sheet1!$F$6,H62&lt;=Sheet1!$G$6),"6","ERROR")))))))))</f>
        <v/>
      </c>
      <c r="K62" s="4"/>
      <c r="L62" s="4"/>
      <c r="M62" s="6"/>
      <c r="N62" s="6"/>
      <c r="O62" s="8"/>
      <c r="P62" s="4"/>
      <c r="Q62" s="4"/>
      <c r="R62" s="5"/>
      <c r="S62" s="4"/>
      <c r="T62" s="4"/>
      <c r="U62" s="4"/>
      <c r="V62" s="4"/>
      <c r="W62" s="4"/>
      <c r="X62" s="4"/>
      <c r="Y62" s="4"/>
      <c r="Z62" s="4"/>
      <c r="AA62" s="4"/>
      <c r="AB62" s="4"/>
      <c r="AC62" s="50"/>
      <c r="AD62" s="50"/>
      <c r="AE62" s="50"/>
    </row>
    <row r="63" spans="1:31" ht="30" hidden="1">
      <c r="A63" s="51" t="s">
        <v>150</v>
      </c>
      <c r="B63" s="51"/>
      <c r="C63" s="51"/>
      <c r="D63" s="51"/>
      <c r="E63" s="53">
        <f>COUNT(E3:E62)</f>
        <v>0</v>
      </c>
      <c r="F63" s="52">
        <f>COUNTIF(F3:F62,"X")</f>
        <v>0</v>
      </c>
      <c r="G63" s="52"/>
      <c r="H63" s="52"/>
      <c r="I63" s="52"/>
      <c r="J63" s="52"/>
      <c r="K63" s="52"/>
      <c r="L63" s="52"/>
      <c r="M63" s="52">
        <f>COUNTIF(M3:M62,"X")</f>
        <v>0</v>
      </c>
      <c r="N63" s="52">
        <f>COUNTIF(N3:N62,"X")</f>
        <v>0</v>
      </c>
      <c r="O63" s="52">
        <f>COUNTIF(O3:O62,"X")</f>
        <v>0</v>
      </c>
      <c r="P63" s="52"/>
      <c r="Q63" s="52"/>
      <c r="R63" s="52"/>
      <c r="S63" s="52">
        <f t="shared" ref="S63:Z63" si="2">COUNTIF(S3:S62,"X")</f>
        <v>0</v>
      </c>
      <c r="T63" s="52">
        <f t="shared" si="2"/>
        <v>0</v>
      </c>
      <c r="U63" s="52">
        <f t="shared" si="2"/>
        <v>0</v>
      </c>
      <c r="V63" s="52">
        <f t="shared" si="2"/>
        <v>0</v>
      </c>
      <c r="W63" s="52">
        <f t="shared" si="2"/>
        <v>0</v>
      </c>
      <c r="X63" s="52">
        <f t="shared" si="2"/>
        <v>0</v>
      </c>
      <c r="Y63" s="52">
        <f t="shared" si="2"/>
        <v>0</v>
      </c>
      <c r="Z63" s="52">
        <f t="shared" si="2"/>
        <v>0</v>
      </c>
      <c r="AA63" s="52">
        <f>COUNTIF(AA3:AA62,"X")</f>
        <v>0</v>
      </c>
      <c r="AB63" s="61"/>
      <c r="AC63" s="50"/>
      <c r="AD63" s="50"/>
      <c r="AE63" s="50"/>
    </row>
    <row r="64" spans="1:31">
      <c r="A64" s="47"/>
      <c r="B64" s="47"/>
      <c r="C64" s="47"/>
      <c r="D64" s="55"/>
      <c r="E64" s="47"/>
      <c r="F64" s="47"/>
      <c r="G64" s="47"/>
      <c r="H64" s="47"/>
      <c r="I64" s="55"/>
      <c r="J64" s="47"/>
      <c r="K64" s="47"/>
      <c r="M64" s="47"/>
      <c r="P64" s="47"/>
      <c r="Q64" s="47"/>
      <c r="R64" s="47"/>
      <c r="S64" s="47"/>
      <c r="T64" s="47"/>
      <c r="U64" s="47"/>
      <c r="V64" s="47"/>
      <c r="W64" s="47"/>
      <c r="X64" s="47"/>
      <c r="Y64" s="47"/>
      <c r="Z64" s="47"/>
      <c r="AA64" s="47"/>
      <c r="AB64" s="47"/>
      <c r="AC64" s="47"/>
      <c r="AD64" s="47"/>
      <c r="AE64" s="47"/>
    </row>
    <row r="65" spans="1:3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sheetData>
  <sheetProtection sheet="1" objects="1" scenarios="1" formatColumns="0" formatRows="0"/>
  <mergeCells count="2">
    <mergeCell ref="S1:Z1"/>
    <mergeCell ref="A1:C1"/>
  </mergeCells>
  <dataValidations count="11">
    <dataValidation type="list" allowBlank="1" showInputMessage="1" showErrorMessage="1" error="Enter 'X' if answer to question is 'yes'" sqref="M3:O62 AA3:AA62" xr:uid="{80B42F0E-5A49-41CB-9FBB-5E763028841A}">
      <formula1>"X"</formula1>
    </dataValidation>
    <dataValidation type="list" allowBlank="1" showInputMessage="1" showErrorMessage="1" error="Enter Activity Prior to Fall Code_x000a_1 = walking_x000a_2 = transfer_x000a_3 = bed_x000a_4 = chair_x000a_5 = other" sqref="L3:M62" xr:uid="{11A1ECB8-B94D-49F9-8333-C680C0DC5FD9}">
      <formula1>"1, 2, 3, 4, 5"</formula1>
    </dataValidation>
    <dataValidation type="list" allowBlank="1" showInputMessage="1" showErrorMessage="1" error="Enter X in applicable columns" sqref="S3:Z62" xr:uid="{C8873A24-6796-49EF-A291-22EDF44539D3}">
      <formula1>"X"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4:P62" xr:uid="{E3FD16BB-5F4C-4083-977F-1EC057D6CBC9}">
      <formula1>IF(ISBLANK(O4),"",COUNTIF(InjuryCode,P4)=1)</formula1>
    </dataValidation>
    <dataValidation type="time" allowBlank="1" showInputMessage="1" showErrorMessage="1" errorTitle="Incorrect Time Format" error="Enter specific time with a space between AM or PM (e.g., 1:45 AM)" sqref="H3:H62" xr:uid="{E643B09E-84EE-42DC-8F64-6FAB453A9BDE}">
      <formula1>0</formula1>
      <formula2>0.999305555555556</formula2>
    </dataValidation>
    <dataValidation type="custom" showInputMessage="1" showErrorMessage="1" error="Only if fall resulted in injury, enter Tx Location Code_x000a_1 = facility_x000a_2 = emergency room_x000a_3 = admitted" sqref="Q4:Q62" xr:uid="{07B3B555-7A01-4909-B5F8-02127A2C6976}">
      <formula1>IF(ISBLANK(O4),"",COUNTIF(TxLocationCode,Q4)=1)</formula1>
    </dataValidation>
    <dataValidation type="list" allowBlank="1" showInputMessage="1" showErrorMessage="1" error="Enter Location of Fall Code_x000a_1 = in room_x000a_2 = bathroom_x000a_3 = hallway_x000a_4 = dining room_x000a_5 = activities_x000a_6 = therapy_x000a_7 = beauty/barber_x000a_8 = shower/tub_x000a_9 = nrsg station_x000a_10 = out of facility_x000a_11 = common area_x000a_12 = other" sqref="K3:K62" xr:uid="{56FD7BE5-8AAD-49AB-9209-CDF0AD879E11}">
      <formula1>"1, 2, 3, 4, 5, 6, 7, 8, 9, 10, 11, 12"</formula1>
    </dataValidation>
    <dataValidation type="list" allowBlank="1" showInputMessage="1" showErrorMessage="1" error="Enter Time Code_x000a_1 = 7am-10am_x000a_2 = 10am-1pm_x000a_3 = 1pm-4pm_x000a_4 = 4pm-7pm_x000a_5 = 7pm-10pm_x000a_6 = 10pm-1am_x000a_7 = 1am-4am_x000a_8 = 4am-7am" sqref="J3:J62" xr:uid="{626F6190-01AE-4D36-AE03-2E5212983129}">
      <formula1>"1, 2, 3, 4, 5, 6, 7, 8"</formula1>
    </dataValidation>
    <dataValidation type="custom" showInputMessage="1" showErrorMessage="1" error="Only enter a description if the fall resulted in an injury." sqref="R3:R62" xr:uid="{6EF10358-1F73-4521-88F3-E9D0EBE1635F}">
      <formula1>$O3="X"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3" xr:uid="{DBAC26C9-AA8E-4BAA-AB6B-D8231163DC14}">
      <formula1>IF(ISBLANK(O3),"",COUNTIF(InjuryCode,P3)=1)</formula1>
    </dataValidation>
    <dataValidation type="custom" showInputMessage="1" showErrorMessage="1" error="Only if fall resulted in injury, enter Tx Location Code_x000a_1 = facility_x000a_2 = emergency room_x000a_3 = admitted" sqref="Q3" xr:uid="{152E9C1F-48FC-4C9D-B771-816BBB5FF43D}">
      <formula1>IF(ISBLANK(O3),"",COUNTIF(TxLocationCode,Q3)=1)</formula1>
    </dataValidation>
  </dataValidations>
  <pageMargins left="0.36" right="0.25" top="0.5" bottom="0.62" header="0.28999999999999998" footer="0.4"/>
  <pageSetup scale="39" fitToHeight="0" orientation="landscape" r:id="rId1"/>
  <headerFooter alignWithMargins="0">
    <oddHeader>&amp;L&amp;"Arial Narrow,Bold"&amp;16&amp;F</oddHeader>
    <oddFooter>&amp;L&amp;"Arial Narrow,Bold"&amp;16&amp;A&amp;C&amp;"Arial Narrow,Bold"&amp;14&amp;P of &amp;N</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0E64-BF7C-41C9-9CE4-AF3B76510420}">
  <sheetPr codeName="Sheet15">
    <tabColor rgb="FFFDEFA6"/>
    <pageSetUpPr fitToPage="1"/>
  </sheetPr>
  <dimension ref="A1:AF65"/>
  <sheetViews>
    <sheetView showGridLines="0" zoomScaleNormal="100" workbookViewId="0">
      <pane xSplit="1" ySplit="2" topLeftCell="B3" activePane="bottomRight" state="frozen"/>
      <selection pane="topRight" activeCell="AB3" sqref="AB3"/>
      <selection pane="bottomLeft" activeCell="AB3" sqref="AB3"/>
      <selection pane="bottomRight" sqref="A1:C1"/>
    </sheetView>
  </sheetViews>
  <sheetFormatPr defaultColWidth="9.140625" defaultRowHeight="15"/>
  <cols>
    <col min="1" max="1" width="22.85546875" style="50" bestFit="1" customWidth="1"/>
    <col min="2" max="2" width="22.85546875" style="50" customWidth="1"/>
    <col min="3" max="3" width="21.85546875" style="57" bestFit="1" customWidth="1"/>
    <col min="4" max="4" width="22.28515625" style="59" bestFit="1" customWidth="1"/>
    <col min="5" max="5" width="22.28515625" style="58" customWidth="1"/>
    <col min="6" max="7" width="23.7109375" style="58" hidden="1" customWidth="1"/>
    <col min="8" max="8" width="23.7109375" style="58" customWidth="1"/>
    <col min="9" max="9" width="23" style="59" hidden="1" customWidth="1"/>
    <col min="10" max="10" width="23.42578125" style="58" hidden="1" customWidth="1"/>
    <col min="11" max="11" width="19.5703125" style="60" bestFit="1" customWidth="1"/>
    <col min="12" max="12" width="23.7109375" style="47" bestFit="1" customWidth="1"/>
    <col min="13" max="13" width="32.140625" style="58" customWidth="1"/>
    <col min="14" max="14" width="23.7109375" style="47" bestFit="1" customWidth="1"/>
    <col min="15" max="15" width="21" style="56" bestFit="1" customWidth="1"/>
    <col min="16" max="16" width="16" style="58" bestFit="1" customWidth="1"/>
    <col min="17" max="17" width="19.140625" style="58" customWidth="1"/>
    <col min="18" max="18" width="22.85546875" style="58" bestFit="1" customWidth="1"/>
    <col min="19" max="19" width="3.7109375" style="58" bestFit="1" customWidth="1"/>
    <col min="20" max="26" width="4.28515625" style="58" customWidth="1"/>
    <col min="27" max="27" width="14.7109375" style="58" customWidth="1"/>
    <col min="28" max="28" width="20.42578125" style="58" customWidth="1"/>
    <col min="29" max="29" width="9.140625" style="58" customWidth="1"/>
    <col min="30" max="31" width="9.140625" style="58"/>
    <col min="32" max="16384" width="9.140625" style="50"/>
  </cols>
  <sheetData>
    <row r="1" spans="1:32" s="43" customFormat="1" ht="52.5" customHeight="1">
      <c r="A1" s="159" t="str">
        <f>IF('General Info'!F4="","MONTH 4",'General Info'!F4)</f>
        <v>Month_4</v>
      </c>
      <c r="B1" s="160"/>
      <c r="C1" s="160"/>
      <c r="D1" s="38"/>
      <c r="E1" s="38"/>
      <c r="F1" s="38"/>
      <c r="G1" s="38"/>
      <c r="H1" s="39"/>
      <c r="I1" s="39"/>
      <c r="J1" s="39"/>
      <c r="K1" s="39"/>
      <c r="L1" s="39"/>
      <c r="M1" s="38"/>
      <c r="N1" s="39"/>
      <c r="O1" s="40"/>
      <c r="P1" s="38"/>
      <c r="Q1" s="38"/>
      <c r="R1" s="38"/>
      <c r="S1" s="156" t="s">
        <v>129</v>
      </c>
      <c r="T1" s="157"/>
      <c r="U1" s="157"/>
      <c r="V1" s="157"/>
      <c r="W1" s="157"/>
      <c r="X1" s="157"/>
      <c r="Y1" s="157"/>
      <c r="Z1" s="158"/>
      <c r="AA1" s="80"/>
      <c r="AB1" s="41"/>
      <c r="AC1" s="42"/>
      <c r="AD1" s="42"/>
      <c r="AE1" s="42"/>
      <c r="AF1" s="42"/>
    </row>
    <row r="2" spans="1:32" s="47" customFormat="1" ht="195">
      <c r="A2" s="44" t="s">
        <v>130</v>
      </c>
      <c r="B2" s="44" t="s">
        <v>131</v>
      </c>
      <c r="C2" s="44" t="s">
        <v>132</v>
      </c>
      <c r="D2" s="44" t="s">
        <v>133</v>
      </c>
      <c r="E2" s="44" t="s">
        <v>134</v>
      </c>
      <c r="F2" s="45" t="s">
        <v>135</v>
      </c>
      <c r="G2" s="45" t="s">
        <v>136</v>
      </c>
      <c r="H2" s="44" t="s">
        <v>137</v>
      </c>
      <c r="I2" s="45" t="s">
        <v>152</v>
      </c>
      <c r="J2" s="45" t="s">
        <v>139</v>
      </c>
      <c r="K2" s="44" t="s">
        <v>140</v>
      </c>
      <c r="L2" s="44" t="s">
        <v>141</v>
      </c>
      <c r="M2" s="44" t="s">
        <v>142</v>
      </c>
      <c r="N2" s="44" t="s">
        <v>143</v>
      </c>
      <c r="O2" s="44" t="s">
        <v>144</v>
      </c>
      <c r="P2" s="44" t="s">
        <v>145</v>
      </c>
      <c r="Q2" s="44" t="s">
        <v>146</v>
      </c>
      <c r="R2" s="44" t="s">
        <v>147</v>
      </c>
      <c r="S2" s="46" t="s">
        <v>47</v>
      </c>
      <c r="T2" s="46" t="s">
        <v>48</v>
      </c>
      <c r="U2" s="46" t="s">
        <v>49</v>
      </c>
      <c r="V2" s="46" t="s">
        <v>50</v>
      </c>
      <c r="W2" s="46" t="s">
        <v>51</v>
      </c>
      <c r="X2" s="46" t="s">
        <v>52</v>
      </c>
      <c r="Y2" s="46" t="s">
        <v>53</v>
      </c>
      <c r="Z2" s="46" t="s">
        <v>54</v>
      </c>
      <c r="AA2" s="44" t="s">
        <v>148</v>
      </c>
      <c r="AB2" s="44" t="s">
        <v>149</v>
      </c>
    </row>
    <row r="3" spans="1:32">
      <c r="A3" s="8"/>
      <c r="B3" s="8"/>
      <c r="C3" s="65"/>
      <c r="D3" s="7"/>
      <c r="E3" s="7"/>
      <c r="F3" s="48" t="str">
        <f>IF(ISBLANK(E3)," ",IF((E3-D3&lt;31),"X"," "))</f>
        <v xml:space="preserve"> </v>
      </c>
      <c r="G3" s="48" t="str">
        <f>IF(ISBLANK(E3)," ",WEEKDAY(E3,1))</f>
        <v xml:space="preserve"> </v>
      </c>
      <c r="H3" s="28"/>
      <c r="I3" s="48" t="str">
        <f>IF(H3="","",IF(Sheet1!$A$1=2,IF(AND(H3&gt;=Sheet1!$C$1,H3&lt;=Sheet1!$D$1),"1",IF(OR(H3&gt;=Sheet1!$C$2,H3&lt;=Sheet1!$D$2),"2","ERROR")),IF(AND(H3&gt;=Sheet1!$C$1,H3&lt;=Sheet1!$D$1),"1",IF(AND(H3&gt;=Sheet1!$C$2,H3&lt;=Sheet1!$D$2),"2",IF(OR(H3&gt;=Sheet1!$C$3,H3&lt;=Sheet1!$D$3),"3","ERROR")))))</f>
        <v/>
      </c>
      <c r="J3" s="49" t="str">
        <f>IF(H3="","",IF(AND(H3&gt;=Sheet1!$F$1,H3&lt;=Sheet1!$G$1),"1",IF(AND(H3&gt;=Sheet1!$F$2,H3&lt;=Sheet1!$G$2),"2",IF(AND(H3&gt;=Sheet1!$F$3,H3&lt;=Sheet1!$G$3),"3",IF(AND(H3&gt;=Sheet1!$F$4,H3&lt;=Sheet1!$G$4),"4",IF(AND(H3&gt;=Sheet1!$F$5,H3&lt;=Sheet1!$G$5),"5",IF(AND(H3&gt;=Sheet1!$F$7,H3&lt;=Sheet1!$G$7),"7",IF(AND(H3&gt;=Sheet1!$F$8,H3&lt;=Sheet1!$G$8),"8",IF(OR(H3&gt;=Sheet1!$F$6,H3&lt;=Sheet1!$G$6),"6","ERROR")))))))))</f>
        <v/>
      </c>
      <c r="K3" s="4"/>
      <c r="L3" s="4"/>
      <c r="M3" s="6"/>
      <c r="N3" s="6"/>
      <c r="O3" s="8"/>
      <c r="P3" s="4"/>
      <c r="Q3" s="4"/>
      <c r="R3" s="5"/>
      <c r="S3" s="4"/>
      <c r="T3" s="4"/>
      <c r="U3" s="4"/>
      <c r="V3" s="4"/>
      <c r="W3" s="4"/>
      <c r="X3" s="4"/>
      <c r="Y3" s="4"/>
      <c r="Z3" s="4"/>
      <c r="AA3" s="4"/>
      <c r="AB3" s="4"/>
      <c r="AC3" s="50"/>
      <c r="AD3" s="50"/>
      <c r="AE3" s="50"/>
    </row>
    <row r="4" spans="1:32">
      <c r="A4" s="4"/>
      <c r="B4" s="4"/>
      <c r="C4" s="65"/>
      <c r="D4" s="7"/>
      <c r="E4" s="7"/>
      <c r="F4" s="48" t="str">
        <f t="shared" ref="F4:F62" si="0">IF(ISBLANK(E4)," ",IF((E4-D4&lt;31),"X"," "))</f>
        <v xml:space="preserve"> </v>
      </c>
      <c r="G4" s="48" t="str">
        <f t="shared" ref="G4:G62" si="1">IF(ISBLANK(E4)," ",WEEKDAY(E4,1))</f>
        <v xml:space="preserve"> </v>
      </c>
      <c r="H4" s="28"/>
      <c r="I4" s="48" t="str">
        <f>IF(H4="","",IF(Sheet1!$A$1=2,IF(AND(H4&gt;=Sheet1!$C$1,H4&lt;=Sheet1!$D$1),"1",IF(OR(H4&gt;=Sheet1!$C$2,H4&lt;=Sheet1!$D$2),"2","ERROR")),IF(AND(H4&gt;=Sheet1!$C$1,H4&lt;=Sheet1!$D$1),"1",IF(AND(H4&gt;=Sheet1!$C$2,H4&lt;=Sheet1!$D$2),"2",IF(OR(H4&gt;=Sheet1!$C$3,H4&lt;=Sheet1!$D$3),"3","ERROR")))))</f>
        <v/>
      </c>
      <c r="J4" s="49" t="str">
        <f>IF(H4="","",IF(AND(H4&gt;=Sheet1!$F$1,H4&lt;=Sheet1!$G$1),"1",IF(AND(H4&gt;=Sheet1!$F$2,H4&lt;=Sheet1!$G$2),"2",IF(AND(H4&gt;=Sheet1!$F$3,H4&lt;=Sheet1!$G$3),"3",IF(AND(H4&gt;=Sheet1!$F$4,H4&lt;=Sheet1!$G$4),"4",IF(AND(H4&gt;=Sheet1!$F$5,H4&lt;=Sheet1!$G$5),"5",IF(AND(H4&gt;=Sheet1!$F$7,H4&lt;=Sheet1!$G$7),"7",IF(AND(H4&gt;=Sheet1!$F$8,H4&lt;=Sheet1!$G$8),"8",IF(OR(H4&gt;=Sheet1!$F$6,H4&lt;=Sheet1!$G$6),"6","ERROR")))))))))</f>
        <v/>
      </c>
      <c r="K4" s="4"/>
      <c r="L4" s="4"/>
      <c r="M4" s="6"/>
      <c r="N4" s="6"/>
      <c r="O4" s="8"/>
      <c r="P4" s="4"/>
      <c r="Q4" s="4"/>
      <c r="R4" s="5"/>
      <c r="S4" s="4"/>
      <c r="T4" s="4"/>
      <c r="U4" s="4"/>
      <c r="V4" s="4"/>
      <c r="W4" s="4"/>
      <c r="X4" s="4"/>
      <c r="Y4" s="4"/>
      <c r="Z4" s="4"/>
      <c r="AA4" s="4"/>
      <c r="AB4" s="4"/>
      <c r="AC4" s="50"/>
      <c r="AD4" s="50"/>
      <c r="AE4" s="50"/>
    </row>
    <row r="5" spans="1:32">
      <c r="A5" s="4"/>
      <c r="B5" s="4"/>
      <c r="C5" s="65"/>
      <c r="D5" s="7"/>
      <c r="E5" s="7"/>
      <c r="F5" s="48" t="str">
        <f t="shared" si="0"/>
        <v xml:space="preserve"> </v>
      </c>
      <c r="G5" s="48" t="str">
        <f t="shared" si="1"/>
        <v xml:space="preserve"> </v>
      </c>
      <c r="H5" s="28"/>
      <c r="I5" s="48" t="str">
        <f>IF(H5="","",IF(Sheet1!$A$1=2,IF(AND(H5&gt;=Sheet1!$C$1,H5&lt;=Sheet1!$D$1),"1",IF(OR(H5&gt;=Sheet1!$C$2,H5&lt;=Sheet1!$D$2),"2","ERROR")),IF(AND(H5&gt;=Sheet1!$C$1,H5&lt;=Sheet1!$D$1),"1",IF(AND(H5&gt;=Sheet1!$C$2,H5&lt;=Sheet1!$D$2),"2",IF(OR(H5&gt;=Sheet1!$C$3,H5&lt;=Sheet1!$D$3),"3","ERROR")))))</f>
        <v/>
      </c>
      <c r="J5" s="49" t="str">
        <f>IF(H5="","",IF(AND(H5&gt;=Sheet1!$F$1,H5&lt;=Sheet1!$G$1),"1",IF(AND(H5&gt;=Sheet1!$F$2,H5&lt;=Sheet1!$G$2),"2",IF(AND(H5&gt;=Sheet1!$F$3,H5&lt;=Sheet1!$G$3),"3",IF(AND(H5&gt;=Sheet1!$F$4,H5&lt;=Sheet1!$G$4),"4",IF(AND(H5&gt;=Sheet1!$F$5,H5&lt;=Sheet1!$G$5),"5",IF(AND(H5&gt;=Sheet1!$F$7,H5&lt;=Sheet1!$G$7),"7",IF(AND(H5&gt;=Sheet1!$F$8,H5&lt;=Sheet1!$G$8),"8",IF(OR(H5&gt;=Sheet1!$F$6,H5&lt;=Sheet1!$G$6),"6","ERROR")))))))))</f>
        <v/>
      </c>
      <c r="K5" s="4"/>
      <c r="L5" s="4"/>
      <c r="M5" s="6"/>
      <c r="N5" s="6"/>
      <c r="O5" s="8"/>
      <c r="P5" s="4"/>
      <c r="Q5" s="4"/>
      <c r="R5" s="5"/>
      <c r="S5" s="4"/>
      <c r="T5" s="4"/>
      <c r="U5" s="4"/>
      <c r="V5" s="4"/>
      <c r="W5" s="4"/>
      <c r="X5" s="4"/>
      <c r="Y5" s="4"/>
      <c r="Z5" s="4"/>
      <c r="AA5" s="4"/>
      <c r="AB5" s="4"/>
      <c r="AC5" s="50"/>
      <c r="AD5" s="50"/>
      <c r="AE5" s="50"/>
    </row>
    <row r="6" spans="1:32">
      <c r="A6" s="8"/>
      <c r="B6" s="8"/>
      <c r="C6" s="65"/>
      <c r="D6" s="7"/>
      <c r="E6" s="7"/>
      <c r="F6" s="48" t="str">
        <f t="shared" si="0"/>
        <v xml:space="preserve"> </v>
      </c>
      <c r="G6" s="48" t="str">
        <f t="shared" si="1"/>
        <v xml:space="preserve"> </v>
      </c>
      <c r="H6" s="28"/>
      <c r="I6" s="48" t="str">
        <f>IF(H6="","",IF(Sheet1!$A$1=2,IF(AND(H6&gt;=Sheet1!$C$1,H6&lt;=Sheet1!$D$1),"1",IF(OR(H6&gt;=Sheet1!$C$2,H6&lt;=Sheet1!$D$2),"2","ERROR")),IF(AND(H6&gt;=Sheet1!$C$1,H6&lt;=Sheet1!$D$1),"1",IF(AND(H6&gt;=Sheet1!$C$2,H6&lt;=Sheet1!$D$2),"2",IF(OR(H6&gt;=Sheet1!$C$3,H6&lt;=Sheet1!$D$3),"3","ERROR")))))</f>
        <v/>
      </c>
      <c r="J6" s="49" t="str">
        <f>IF(H6="","",IF(AND(H6&gt;=Sheet1!$F$1,H6&lt;=Sheet1!$G$1),"1",IF(AND(H6&gt;=Sheet1!$F$2,H6&lt;=Sheet1!$G$2),"2",IF(AND(H6&gt;=Sheet1!$F$3,H6&lt;=Sheet1!$G$3),"3",IF(AND(H6&gt;=Sheet1!$F$4,H6&lt;=Sheet1!$G$4),"4",IF(AND(H6&gt;=Sheet1!$F$5,H6&lt;=Sheet1!$G$5),"5",IF(AND(H6&gt;=Sheet1!$F$7,H6&lt;=Sheet1!$G$7),"7",IF(AND(H6&gt;=Sheet1!$F$8,H6&lt;=Sheet1!$G$8),"8",IF(OR(H6&gt;=Sheet1!$F$6,H6&lt;=Sheet1!$G$6),"6","ERROR")))))))))</f>
        <v/>
      </c>
      <c r="K6" s="4"/>
      <c r="L6" s="4"/>
      <c r="M6" s="6"/>
      <c r="N6" s="6"/>
      <c r="O6" s="8"/>
      <c r="P6" s="4"/>
      <c r="Q6" s="4"/>
      <c r="R6" s="5"/>
      <c r="S6" s="4"/>
      <c r="T6" s="4"/>
      <c r="U6" s="4"/>
      <c r="V6" s="4"/>
      <c r="W6" s="4"/>
      <c r="X6" s="4"/>
      <c r="Y6" s="4"/>
      <c r="Z6" s="4"/>
      <c r="AA6" s="4"/>
      <c r="AB6" s="4"/>
      <c r="AC6" s="50"/>
      <c r="AD6" s="50"/>
      <c r="AE6" s="50"/>
    </row>
    <row r="7" spans="1:32">
      <c r="A7" s="4"/>
      <c r="B7" s="4"/>
      <c r="C7" s="65"/>
      <c r="D7" s="7"/>
      <c r="E7" s="7"/>
      <c r="F7" s="48" t="str">
        <f t="shared" si="0"/>
        <v xml:space="preserve"> </v>
      </c>
      <c r="G7" s="48" t="str">
        <f t="shared" si="1"/>
        <v xml:space="preserve"> </v>
      </c>
      <c r="H7" s="28"/>
      <c r="I7" s="48" t="str">
        <f>IF(H7="","",IF(Sheet1!$A$1=2,IF(AND(H7&gt;=Sheet1!$C$1,H7&lt;=Sheet1!$D$1),"1",IF(OR(H7&gt;=Sheet1!$C$2,H7&lt;=Sheet1!$D$2),"2","ERROR")),IF(AND(H7&gt;=Sheet1!$C$1,H7&lt;=Sheet1!$D$1),"1",IF(AND(H7&gt;=Sheet1!$C$2,H7&lt;=Sheet1!$D$2),"2",IF(OR(H7&gt;=Sheet1!$C$3,H7&lt;=Sheet1!$D$3),"3","ERROR")))))</f>
        <v/>
      </c>
      <c r="J7" s="49" t="str">
        <f>IF(H7="","",IF(AND(H7&gt;=Sheet1!$F$1,H7&lt;=Sheet1!$G$1),"1",IF(AND(H7&gt;=Sheet1!$F$2,H7&lt;=Sheet1!$G$2),"2",IF(AND(H7&gt;=Sheet1!$F$3,H7&lt;=Sheet1!$G$3),"3",IF(AND(H7&gt;=Sheet1!$F$4,H7&lt;=Sheet1!$G$4),"4",IF(AND(H7&gt;=Sheet1!$F$5,H7&lt;=Sheet1!$G$5),"5",IF(AND(H7&gt;=Sheet1!$F$7,H7&lt;=Sheet1!$G$7),"7",IF(AND(H7&gt;=Sheet1!$F$8,H7&lt;=Sheet1!$G$8),"8",IF(OR(H7&gt;=Sheet1!$F$6,H7&lt;=Sheet1!$G$6),"6","ERROR")))))))))</f>
        <v/>
      </c>
      <c r="K7" s="4"/>
      <c r="L7" s="4"/>
      <c r="M7" s="6"/>
      <c r="N7" s="4"/>
      <c r="O7" s="8"/>
      <c r="P7" s="4"/>
      <c r="Q7" s="4"/>
      <c r="R7" s="5"/>
      <c r="S7" s="4"/>
      <c r="T7" s="4"/>
      <c r="U7" s="4"/>
      <c r="V7" s="4"/>
      <c r="W7" s="4"/>
      <c r="X7" s="4"/>
      <c r="Y7" s="4"/>
      <c r="Z7" s="4"/>
      <c r="AA7" s="4"/>
      <c r="AB7" s="4"/>
      <c r="AC7" s="50"/>
      <c r="AD7" s="50"/>
      <c r="AE7" s="50"/>
    </row>
    <row r="8" spans="1:32">
      <c r="A8" s="8"/>
      <c r="B8" s="8"/>
      <c r="C8" s="65"/>
      <c r="D8" s="7"/>
      <c r="E8" s="7"/>
      <c r="F8" s="48" t="str">
        <f t="shared" si="0"/>
        <v xml:space="preserve"> </v>
      </c>
      <c r="G8" s="48" t="str">
        <f t="shared" si="1"/>
        <v xml:space="preserve"> </v>
      </c>
      <c r="H8" s="28"/>
      <c r="I8" s="48" t="str">
        <f>IF(H8="","",IF(Sheet1!$A$1=2,IF(AND(H8&gt;=Sheet1!$C$1,H8&lt;=Sheet1!$D$1),"1",IF(OR(H8&gt;=Sheet1!$C$2,H8&lt;=Sheet1!$D$2),"2","ERROR")),IF(AND(H8&gt;=Sheet1!$C$1,H8&lt;=Sheet1!$D$1),"1",IF(AND(H8&gt;=Sheet1!$C$2,H8&lt;=Sheet1!$D$2),"2",IF(OR(H8&gt;=Sheet1!$C$3,H8&lt;=Sheet1!$D$3),"3","ERROR")))))</f>
        <v/>
      </c>
      <c r="J8" s="49" t="str">
        <f>IF(H8="","",IF(AND(H8&gt;=Sheet1!$F$1,H8&lt;=Sheet1!$G$1),"1",IF(AND(H8&gt;=Sheet1!$F$2,H8&lt;=Sheet1!$G$2),"2",IF(AND(H8&gt;=Sheet1!$F$3,H8&lt;=Sheet1!$G$3),"3",IF(AND(H8&gt;=Sheet1!$F$4,H8&lt;=Sheet1!$G$4),"4",IF(AND(H8&gt;=Sheet1!$F$5,H8&lt;=Sheet1!$G$5),"5",IF(AND(H8&gt;=Sheet1!$F$7,H8&lt;=Sheet1!$G$7),"7",IF(AND(H8&gt;=Sheet1!$F$8,H8&lt;=Sheet1!$G$8),"8",IF(OR(H8&gt;=Sheet1!$F$6,H8&lt;=Sheet1!$G$6),"6","ERROR")))))))))</f>
        <v/>
      </c>
      <c r="K8" s="4"/>
      <c r="L8" s="4"/>
      <c r="M8" s="6"/>
      <c r="N8" s="6"/>
      <c r="O8" s="8"/>
      <c r="P8" s="4"/>
      <c r="Q8" s="4"/>
      <c r="R8" s="5"/>
      <c r="S8" s="4"/>
      <c r="T8" s="4"/>
      <c r="U8" s="4"/>
      <c r="V8" s="4"/>
      <c r="W8" s="4"/>
      <c r="X8" s="4"/>
      <c r="Y8" s="4"/>
      <c r="Z8" s="4"/>
      <c r="AA8" s="4"/>
      <c r="AB8" s="4"/>
      <c r="AC8" s="50"/>
      <c r="AD8" s="50"/>
      <c r="AE8" s="50"/>
    </row>
    <row r="9" spans="1:32">
      <c r="A9" s="8"/>
      <c r="B9" s="8"/>
      <c r="C9" s="65"/>
      <c r="D9" s="7"/>
      <c r="E9" s="7"/>
      <c r="F9" s="48" t="str">
        <f t="shared" si="0"/>
        <v xml:space="preserve"> </v>
      </c>
      <c r="G9" s="48" t="str">
        <f t="shared" si="1"/>
        <v xml:space="preserve"> </v>
      </c>
      <c r="H9" s="28"/>
      <c r="I9" s="48" t="str">
        <f>IF(H9="","",IF(Sheet1!$A$1=2,IF(AND(H9&gt;=Sheet1!$C$1,H9&lt;=Sheet1!$D$1),"1",IF(OR(H9&gt;=Sheet1!$C$2,H9&lt;=Sheet1!$D$2),"2","ERROR")),IF(AND(H9&gt;=Sheet1!$C$1,H9&lt;=Sheet1!$D$1),"1",IF(AND(H9&gt;=Sheet1!$C$2,H9&lt;=Sheet1!$D$2),"2",IF(OR(H9&gt;=Sheet1!$C$3,H9&lt;=Sheet1!$D$3),"3","ERROR")))))</f>
        <v/>
      </c>
      <c r="J9" s="49" t="str">
        <f>IF(H9="","",IF(AND(H9&gt;=Sheet1!$F$1,H9&lt;=Sheet1!$G$1),"1",IF(AND(H9&gt;=Sheet1!$F$2,H9&lt;=Sheet1!$G$2),"2",IF(AND(H9&gt;=Sheet1!$F$3,H9&lt;=Sheet1!$G$3),"3",IF(AND(H9&gt;=Sheet1!$F$4,H9&lt;=Sheet1!$G$4),"4",IF(AND(H9&gt;=Sheet1!$F$5,H9&lt;=Sheet1!$G$5),"5",IF(AND(H9&gt;=Sheet1!$F$7,H9&lt;=Sheet1!$G$7),"7",IF(AND(H9&gt;=Sheet1!$F$8,H9&lt;=Sheet1!$G$8),"8",IF(OR(H9&gt;=Sheet1!$F$6,H9&lt;=Sheet1!$G$6),"6","ERROR")))))))))</f>
        <v/>
      </c>
      <c r="K9" s="4"/>
      <c r="L9" s="4"/>
      <c r="M9" s="6"/>
      <c r="N9" s="6"/>
      <c r="O9" s="8"/>
      <c r="P9" s="4"/>
      <c r="Q9" s="4"/>
      <c r="R9" s="5"/>
      <c r="S9" s="4"/>
      <c r="T9" s="4"/>
      <c r="U9" s="4"/>
      <c r="V9" s="4"/>
      <c r="W9" s="4"/>
      <c r="X9" s="4"/>
      <c r="Y9" s="4"/>
      <c r="Z9" s="4"/>
      <c r="AA9" s="4"/>
      <c r="AB9" s="4"/>
      <c r="AC9" s="50"/>
      <c r="AD9" s="50"/>
      <c r="AE9" s="50"/>
    </row>
    <row r="10" spans="1:32">
      <c r="A10" s="8"/>
      <c r="B10" s="8"/>
      <c r="C10" s="65"/>
      <c r="D10" s="7"/>
      <c r="E10" s="7"/>
      <c r="F10" s="48" t="str">
        <f t="shared" si="0"/>
        <v xml:space="preserve"> </v>
      </c>
      <c r="G10" s="48" t="str">
        <f t="shared" si="1"/>
        <v xml:space="preserve"> </v>
      </c>
      <c r="H10" s="28"/>
      <c r="I10" s="48" t="str">
        <f>IF(H10="","",IF(Sheet1!$A$1=2,IF(AND(H10&gt;=Sheet1!$C$1,H10&lt;=Sheet1!$D$1),"1",IF(OR(H10&gt;=Sheet1!$C$2,H10&lt;=Sheet1!$D$2),"2","ERROR")),IF(AND(H10&gt;=Sheet1!$C$1,H10&lt;=Sheet1!$D$1),"1",IF(AND(H10&gt;=Sheet1!$C$2,H10&lt;=Sheet1!$D$2),"2",IF(OR(H10&gt;=Sheet1!$C$3,H10&lt;=Sheet1!$D$3),"3","ERROR")))))</f>
        <v/>
      </c>
      <c r="J10" s="49" t="str">
        <f>IF(H10="","",IF(AND(H10&gt;=Sheet1!$F$1,H10&lt;=Sheet1!$G$1),"1",IF(AND(H10&gt;=Sheet1!$F$2,H10&lt;=Sheet1!$G$2),"2",IF(AND(H10&gt;=Sheet1!$F$3,H10&lt;=Sheet1!$G$3),"3",IF(AND(H10&gt;=Sheet1!$F$4,H10&lt;=Sheet1!$G$4),"4",IF(AND(H10&gt;=Sheet1!$F$5,H10&lt;=Sheet1!$G$5),"5",IF(AND(H10&gt;=Sheet1!$F$7,H10&lt;=Sheet1!$G$7),"7",IF(AND(H10&gt;=Sheet1!$F$8,H10&lt;=Sheet1!$G$8),"8",IF(OR(H10&gt;=Sheet1!$F$6,H10&lt;=Sheet1!$G$6),"6","ERROR")))))))))</f>
        <v/>
      </c>
      <c r="K10" s="4"/>
      <c r="L10" s="4"/>
      <c r="M10" s="6"/>
      <c r="N10" s="6"/>
      <c r="O10" s="8"/>
      <c r="P10" s="4"/>
      <c r="Q10" s="4"/>
      <c r="R10" s="5"/>
      <c r="S10" s="4"/>
      <c r="T10" s="4"/>
      <c r="U10" s="4"/>
      <c r="V10" s="4"/>
      <c r="W10" s="4"/>
      <c r="X10" s="4"/>
      <c r="Y10" s="4"/>
      <c r="Z10" s="4"/>
      <c r="AA10" s="4"/>
      <c r="AB10" s="4"/>
      <c r="AC10" s="50"/>
      <c r="AD10" s="50"/>
      <c r="AE10" s="50"/>
    </row>
    <row r="11" spans="1:32">
      <c r="A11" s="4"/>
      <c r="B11" s="4"/>
      <c r="C11" s="65"/>
      <c r="D11" s="7"/>
      <c r="E11" s="7"/>
      <c r="F11" s="48" t="str">
        <f t="shared" si="0"/>
        <v xml:space="preserve"> </v>
      </c>
      <c r="G11" s="48" t="str">
        <f t="shared" si="1"/>
        <v xml:space="preserve"> </v>
      </c>
      <c r="H11" s="28"/>
      <c r="I11" s="48" t="str">
        <f>IF(H11="","",IF(Sheet1!$A$1=2,IF(AND(H11&gt;=Sheet1!$C$1,H11&lt;=Sheet1!$D$1),"1",IF(OR(H11&gt;=Sheet1!$C$2,H11&lt;=Sheet1!$D$2),"2","ERROR")),IF(AND(H11&gt;=Sheet1!$C$1,H11&lt;=Sheet1!$D$1),"1",IF(AND(H11&gt;=Sheet1!$C$2,H11&lt;=Sheet1!$D$2),"2",IF(OR(H11&gt;=Sheet1!$C$3,H11&lt;=Sheet1!$D$3),"3","ERROR")))))</f>
        <v/>
      </c>
      <c r="J11" s="49" t="str">
        <f>IF(H11="","",IF(AND(H11&gt;=Sheet1!$F$1,H11&lt;=Sheet1!$G$1),"1",IF(AND(H11&gt;=Sheet1!$F$2,H11&lt;=Sheet1!$G$2),"2",IF(AND(H11&gt;=Sheet1!$F$3,H11&lt;=Sheet1!$G$3),"3",IF(AND(H11&gt;=Sheet1!$F$4,H11&lt;=Sheet1!$G$4),"4",IF(AND(H11&gt;=Sheet1!$F$5,H11&lt;=Sheet1!$G$5),"5",IF(AND(H11&gt;=Sheet1!$F$7,H11&lt;=Sheet1!$G$7),"7",IF(AND(H11&gt;=Sheet1!$F$8,H11&lt;=Sheet1!$G$8),"8",IF(OR(H11&gt;=Sheet1!$F$6,H11&lt;=Sheet1!$G$6),"6","ERROR")))))))))</f>
        <v/>
      </c>
      <c r="K11" s="4"/>
      <c r="L11" s="4"/>
      <c r="M11" s="6"/>
      <c r="N11" s="6"/>
      <c r="O11" s="8"/>
      <c r="P11" s="4"/>
      <c r="Q11" s="4"/>
      <c r="R11" s="5"/>
      <c r="S11" s="4"/>
      <c r="T11" s="4"/>
      <c r="U11" s="4"/>
      <c r="V11" s="4"/>
      <c r="W11" s="4"/>
      <c r="X11" s="4"/>
      <c r="Y11" s="4"/>
      <c r="Z11" s="4"/>
      <c r="AA11" s="4"/>
      <c r="AB11" s="4"/>
      <c r="AC11" s="50"/>
      <c r="AD11" s="50"/>
      <c r="AE11" s="50"/>
    </row>
    <row r="12" spans="1:32">
      <c r="A12" s="8"/>
      <c r="B12" s="8"/>
      <c r="C12" s="65"/>
      <c r="D12" s="7"/>
      <c r="E12" s="7"/>
      <c r="F12" s="48" t="str">
        <f t="shared" si="0"/>
        <v xml:space="preserve"> </v>
      </c>
      <c r="G12" s="48" t="str">
        <f t="shared" si="1"/>
        <v xml:space="preserve"> </v>
      </c>
      <c r="H12" s="28"/>
      <c r="I12" s="48" t="str">
        <f>IF(H12="","",IF(Sheet1!$A$1=2,IF(AND(H12&gt;=Sheet1!$C$1,H12&lt;=Sheet1!$D$1),"1",IF(OR(H12&gt;=Sheet1!$C$2,H12&lt;=Sheet1!$D$2),"2","ERROR")),IF(AND(H12&gt;=Sheet1!$C$1,H12&lt;=Sheet1!$D$1),"1",IF(AND(H12&gt;=Sheet1!$C$2,H12&lt;=Sheet1!$D$2),"2",IF(OR(H12&gt;=Sheet1!$C$3,H12&lt;=Sheet1!$D$3),"3","ERROR")))))</f>
        <v/>
      </c>
      <c r="J12" s="49" t="str">
        <f>IF(H12="","",IF(AND(H12&gt;=Sheet1!$F$1,H12&lt;=Sheet1!$G$1),"1",IF(AND(H12&gt;=Sheet1!$F$2,H12&lt;=Sheet1!$G$2),"2",IF(AND(H12&gt;=Sheet1!$F$3,H12&lt;=Sheet1!$G$3),"3",IF(AND(H12&gt;=Sheet1!$F$4,H12&lt;=Sheet1!$G$4),"4",IF(AND(H12&gt;=Sheet1!$F$5,H12&lt;=Sheet1!$G$5),"5",IF(AND(H12&gt;=Sheet1!$F$7,H12&lt;=Sheet1!$G$7),"7",IF(AND(H12&gt;=Sheet1!$F$8,H12&lt;=Sheet1!$G$8),"8",IF(OR(H12&gt;=Sheet1!$F$6,H12&lt;=Sheet1!$G$6),"6","ERROR")))))))))</f>
        <v/>
      </c>
      <c r="K12" s="4"/>
      <c r="L12" s="4"/>
      <c r="M12" s="6"/>
      <c r="N12" s="6"/>
      <c r="O12" s="8"/>
      <c r="P12" s="4"/>
      <c r="Q12" s="4"/>
      <c r="R12" s="5"/>
      <c r="S12" s="4"/>
      <c r="T12" s="4"/>
      <c r="U12" s="4"/>
      <c r="V12" s="4"/>
      <c r="W12" s="4"/>
      <c r="X12" s="4"/>
      <c r="Y12" s="4"/>
      <c r="Z12" s="4"/>
      <c r="AA12" s="4"/>
      <c r="AB12" s="4"/>
      <c r="AC12" s="50"/>
      <c r="AD12" s="50"/>
      <c r="AE12" s="50"/>
    </row>
    <row r="13" spans="1:32">
      <c r="A13" s="8"/>
      <c r="B13" s="8"/>
      <c r="C13" s="65"/>
      <c r="D13" s="7"/>
      <c r="E13" s="7"/>
      <c r="F13" s="48" t="str">
        <f t="shared" si="0"/>
        <v xml:space="preserve"> </v>
      </c>
      <c r="G13" s="48" t="str">
        <f t="shared" si="1"/>
        <v xml:space="preserve"> </v>
      </c>
      <c r="H13" s="28"/>
      <c r="I13" s="48" t="str">
        <f>IF(H13="","",IF(Sheet1!$A$1=2,IF(AND(H13&gt;=Sheet1!$C$1,H13&lt;=Sheet1!$D$1),"1",IF(OR(H13&gt;=Sheet1!$C$2,H13&lt;=Sheet1!$D$2),"2","ERROR")),IF(AND(H13&gt;=Sheet1!$C$1,H13&lt;=Sheet1!$D$1),"1",IF(AND(H13&gt;=Sheet1!$C$2,H13&lt;=Sheet1!$D$2),"2",IF(OR(H13&gt;=Sheet1!$C$3,H13&lt;=Sheet1!$D$3),"3","ERROR")))))</f>
        <v/>
      </c>
      <c r="J13" s="49" t="str">
        <f>IF(H13="","",IF(AND(H13&gt;=Sheet1!$F$1,H13&lt;=Sheet1!$G$1),"1",IF(AND(H13&gt;=Sheet1!$F$2,H13&lt;=Sheet1!$G$2),"2",IF(AND(H13&gt;=Sheet1!$F$3,H13&lt;=Sheet1!$G$3),"3",IF(AND(H13&gt;=Sheet1!$F$4,H13&lt;=Sheet1!$G$4),"4",IF(AND(H13&gt;=Sheet1!$F$5,H13&lt;=Sheet1!$G$5),"5",IF(AND(H13&gt;=Sheet1!$F$7,H13&lt;=Sheet1!$G$7),"7",IF(AND(H13&gt;=Sheet1!$F$8,H13&lt;=Sheet1!$G$8),"8",IF(OR(H13&gt;=Sheet1!$F$6,H13&lt;=Sheet1!$G$6),"6","ERROR")))))))))</f>
        <v/>
      </c>
      <c r="K13" s="4"/>
      <c r="L13" s="4"/>
      <c r="M13" s="6"/>
      <c r="N13" s="6"/>
      <c r="O13" s="8"/>
      <c r="P13" s="4"/>
      <c r="Q13" s="4"/>
      <c r="R13" s="5"/>
      <c r="S13" s="4"/>
      <c r="T13" s="4"/>
      <c r="U13" s="4"/>
      <c r="V13" s="4"/>
      <c r="W13" s="4"/>
      <c r="X13" s="4"/>
      <c r="Y13" s="4"/>
      <c r="Z13" s="4"/>
      <c r="AA13" s="4"/>
      <c r="AB13" s="4"/>
      <c r="AC13" s="50"/>
      <c r="AD13" s="50"/>
      <c r="AE13" s="50"/>
    </row>
    <row r="14" spans="1:32">
      <c r="A14" s="4"/>
      <c r="B14" s="4"/>
      <c r="C14" s="65"/>
      <c r="D14" s="7"/>
      <c r="E14" s="7"/>
      <c r="F14" s="48" t="str">
        <f t="shared" si="0"/>
        <v xml:space="preserve"> </v>
      </c>
      <c r="G14" s="48" t="str">
        <f t="shared" si="1"/>
        <v xml:space="preserve"> </v>
      </c>
      <c r="H14" s="28"/>
      <c r="I14" s="48" t="str">
        <f>IF(H14="","",IF(Sheet1!$A$1=2,IF(AND(H14&gt;=Sheet1!$C$1,H14&lt;=Sheet1!$D$1),"1",IF(OR(H14&gt;=Sheet1!$C$2,H14&lt;=Sheet1!$D$2),"2","ERROR")),IF(AND(H14&gt;=Sheet1!$C$1,H14&lt;=Sheet1!$D$1),"1",IF(AND(H14&gt;=Sheet1!$C$2,H14&lt;=Sheet1!$D$2),"2",IF(OR(H14&gt;=Sheet1!$C$3,H14&lt;=Sheet1!$D$3),"3","ERROR")))))</f>
        <v/>
      </c>
      <c r="J14" s="49" t="str">
        <f>IF(H14="","",IF(AND(H14&gt;=Sheet1!$F$1,H14&lt;=Sheet1!$G$1),"1",IF(AND(H14&gt;=Sheet1!$F$2,H14&lt;=Sheet1!$G$2),"2",IF(AND(H14&gt;=Sheet1!$F$3,H14&lt;=Sheet1!$G$3),"3",IF(AND(H14&gt;=Sheet1!$F$4,H14&lt;=Sheet1!$G$4),"4",IF(AND(H14&gt;=Sheet1!$F$5,H14&lt;=Sheet1!$G$5),"5",IF(AND(H14&gt;=Sheet1!$F$7,H14&lt;=Sheet1!$G$7),"7",IF(AND(H14&gt;=Sheet1!$F$8,H14&lt;=Sheet1!$G$8),"8",IF(OR(H14&gt;=Sheet1!$F$6,H14&lt;=Sheet1!$G$6),"6","ERROR")))))))))</f>
        <v/>
      </c>
      <c r="K14" s="4"/>
      <c r="L14" s="4"/>
      <c r="M14" s="6"/>
      <c r="N14" s="6"/>
      <c r="O14" s="8"/>
      <c r="P14" s="4"/>
      <c r="Q14" s="4"/>
      <c r="R14" s="5"/>
      <c r="S14" s="4"/>
      <c r="T14" s="4"/>
      <c r="U14" s="4"/>
      <c r="V14" s="4"/>
      <c r="W14" s="4"/>
      <c r="X14" s="4"/>
      <c r="Y14" s="4"/>
      <c r="Z14" s="4"/>
      <c r="AA14" s="4"/>
      <c r="AB14" s="4"/>
      <c r="AC14" s="50"/>
      <c r="AD14" s="50"/>
      <c r="AE14" s="50"/>
    </row>
    <row r="15" spans="1:32">
      <c r="A15" s="4"/>
      <c r="B15" s="4"/>
      <c r="C15" s="65"/>
      <c r="D15" s="7"/>
      <c r="E15" s="7"/>
      <c r="F15" s="48" t="str">
        <f t="shared" si="0"/>
        <v xml:space="preserve"> </v>
      </c>
      <c r="G15" s="48" t="str">
        <f t="shared" si="1"/>
        <v xml:space="preserve"> </v>
      </c>
      <c r="H15" s="28"/>
      <c r="I15" s="48" t="str">
        <f>IF(H15="","",IF(Sheet1!$A$1=2,IF(AND(H15&gt;=Sheet1!$C$1,H15&lt;=Sheet1!$D$1),"1",IF(OR(H15&gt;=Sheet1!$C$2,H15&lt;=Sheet1!$D$2),"2","ERROR")),IF(AND(H15&gt;=Sheet1!$C$1,H15&lt;=Sheet1!$D$1),"1",IF(AND(H15&gt;=Sheet1!$C$2,H15&lt;=Sheet1!$D$2),"2",IF(OR(H15&gt;=Sheet1!$C$3,H15&lt;=Sheet1!$D$3),"3","ERROR")))))</f>
        <v/>
      </c>
      <c r="J15" s="49" t="str">
        <f>IF(H15="","",IF(AND(H15&gt;=Sheet1!$F$1,H15&lt;=Sheet1!$G$1),"1",IF(AND(H15&gt;=Sheet1!$F$2,H15&lt;=Sheet1!$G$2),"2",IF(AND(H15&gt;=Sheet1!$F$3,H15&lt;=Sheet1!$G$3),"3",IF(AND(H15&gt;=Sheet1!$F$4,H15&lt;=Sheet1!$G$4),"4",IF(AND(H15&gt;=Sheet1!$F$5,H15&lt;=Sheet1!$G$5),"5",IF(AND(H15&gt;=Sheet1!$F$7,H15&lt;=Sheet1!$G$7),"7",IF(AND(H15&gt;=Sheet1!$F$8,H15&lt;=Sheet1!$G$8),"8",IF(OR(H15&gt;=Sheet1!$F$6,H15&lt;=Sheet1!$G$6),"6","ERROR")))))))))</f>
        <v/>
      </c>
      <c r="K15" s="4"/>
      <c r="L15" s="4"/>
      <c r="M15" s="6"/>
      <c r="N15" s="6"/>
      <c r="O15" s="8"/>
      <c r="P15" s="4"/>
      <c r="Q15" s="4"/>
      <c r="R15" s="5"/>
      <c r="S15" s="4"/>
      <c r="T15" s="4"/>
      <c r="U15" s="4"/>
      <c r="V15" s="4"/>
      <c r="W15" s="4"/>
      <c r="X15" s="4"/>
      <c r="Y15" s="4"/>
      <c r="Z15" s="4"/>
      <c r="AA15" s="4"/>
      <c r="AB15" s="4"/>
      <c r="AC15" s="50"/>
      <c r="AD15" s="50"/>
      <c r="AE15" s="50"/>
    </row>
    <row r="16" spans="1:32">
      <c r="A16" s="8"/>
      <c r="B16" s="8"/>
      <c r="C16" s="65"/>
      <c r="D16" s="7"/>
      <c r="E16" s="7"/>
      <c r="F16" s="48" t="str">
        <f t="shared" si="0"/>
        <v xml:space="preserve"> </v>
      </c>
      <c r="G16" s="48" t="str">
        <f t="shared" si="1"/>
        <v xml:space="preserve"> </v>
      </c>
      <c r="H16" s="28"/>
      <c r="I16" s="48" t="str">
        <f>IF(H16="","",IF(Sheet1!$A$1=2,IF(AND(H16&gt;=Sheet1!$C$1,H16&lt;=Sheet1!$D$1),"1",IF(OR(H16&gt;=Sheet1!$C$2,H16&lt;=Sheet1!$D$2),"2","ERROR")),IF(AND(H16&gt;=Sheet1!$C$1,H16&lt;=Sheet1!$D$1),"1",IF(AND(H16&gt;=Sheet1!$C$2,H16&lt;=Sheet1!$D$2),"2",IF(OR(H16&gt;=Sheet1!$C$3,H16&lt;=Sheet1!$D$3),"3","ERROR")))))</f>
        <v/>
      </c>
      <c r="J16" s="49" t="str">
        <f>IF(H16="","",IF(AND(H16&gt;=Sheet1!$F$1,H16&lt;=Sheet1!$G$1),"1",IF(AND(H16&gt;=Sheet1!$F$2,H16&lt;=Sheet1!$G$2),"2",IF(AND(H16&gt;=Sheet1!$F$3,H16&lt;=Sheet1!$G$3),"3",IF(AND(H16&gt;=Sheet1!$F$4,H16&lt;=Sheet1!$G$4),"4",IF(AND(H16&gt;=Sheet1!$F$5,H16&lt;=Sheet1!$G$5),"5",IF(AND(H16&gt;=Sheet1!$F$7,H16&lt;=Sheet1!$G$7),"7",IF(AND(H16&gt;=Sheet1!$F$8,H16&lt;=Sheet1!$G$8),"8",IF(OR(H16&gt;=Sheet1!$F$6,H16&lt;=Sheet1!$G$6),"6","ERROR")))))))))</f>
        <v/>
      </c>
      <c r="K16" s="4"/>
      <c r="L16" s="4"/>
      <c r="M16" s="6"/>
      <c r="N16" s="6"/>
      <c r="O16" s="8"/>
      <c r="P16" s="4"/>
      <c r="Q16" s="4"/>
      <c r="R16" s="5"/>
      <c r="S16" s="4"/>
      <c r="T16" s="4"/>
      <c r="U16" s="4"/>
      <c r="V16" s="4"/>
      <c r="W16" s="4"/>
      <c r="X16" s="4"/>
      <c r="Y16" s="4"/>
      <c r="Z16" s="4"/>
      <c r="AA16" s="4"/>
      <c r="AB16" s="4"/>
      <c r="AC16" s="50"/>
      <c r="AD16" s="50"/>
      <c r="AE16" s="50"/>
    </row>
    <row r="17" spans="1:31">
      <c r="A17" s="4"/>
      <c r="B17" s="4"/>
      <c r="C17" s="65"/>
      <c r="D17" s="7"/>
      <c r="E17" s="7"/>
      <c r="F17" s="48" t="str">
        <f t="shared" si="0"/>
        <v xml:space="preserve"> </v>
      </c>
      <c r="G17" s="48" t="str">
        <f t="shared" si="1"/>
        <v xml:space="preserve"> </v>
      </c>
      <c r="H17" s="28"/>
      <c r="I17" s="48" t="str">
        <f>IF(H17="","",IF(Sheet1!$A$1=2,IF(AND(H17&gt;=Sheet1!$C$1,H17&lt;=Sheet1!$D$1),"1",IF(OR(H17&gt;=Sheet1!$C$2,H17&lt;=Sheet1!$D$2),"2","ERROR")),IF(AND(H17&gt;=Sheet1!$C$1,H17&lt;=Sheet1!$D$1),"1",IF(AND(H17&gt;=Sheet1!$C$2,H17&lt;=Sheet1!$D$2),"2",IF(OR(H17&gt;=Sheet1!$C$3,H17&lt;=Sheet1!$D$3),"3","ERROR")))))</f>
        <v/>
      </c>
      <c r="J17" s="49" t="str">
        <f>IF(H17="","",IF(AND(H17&gt;=Sheet1!$F$1,H17&lt;=Sheet1!$G$1),"1",IF(AND(H17&gt;=Sheet1!$F$2,H17&lt;=Sheet1!$G$2),"2",IF(AND(H17&gt;=Sheet1!$F$3,H17&lt;=Sheet1!$G$3),"3",IF(AND(H17&gt;=Sheet1!$F$4,H17&lt;=Sheet1!$G$4),"4",IF(AND(H17&gt;=Sheet1!$F$5,H17&lt;=Sheet1!$G$5),"5",IF(AND(H17&gt;=Sheet1!$F$7,H17&lt;=Sheet1!$G$7),"7",IF(AND(H17&gt;=Sheet1!$F$8,H17&lt;=Sheet1!$G$8),"8",IF(OR(H17&gt;=Sheet1!$F$6,H17&lt;=Sheet1!$G$6),"6","ERROR")))))))))</f>
        <v/>
      </c>
      <c r="K17" s="4"/>
      <c r="L17" s="4"/>
      <c r="M17" s="6"/>
      <c r="N17" s="6"/>
      <c r="O17" s="8"/>
      <c r="P17" s="4"/>
      <c r="Q17" s="4"/>
      <c r="R17" s="5"/>
      <c r="S17" s="4"/>
      <c r="T17" s="4"/>
      <c r="U17" s="4"/>
      <c r="V17" s="4"/>
      <c r="W17" s="4"/>
      <c r="X17" s="4"/>
      <c r="Y17" s="4"/>
      <c r="Z17" s="4"/>
      <c r="AA17" s="4"/>
      <c r="AB17" s="4"/>
      <c r="AC17" s="50"/>
      <c r="AD17" s="50"/>
      <c r="AE17" s="50"/>
    </row>
    <row r="18" spans="1:31">
      <c r="A18" s="8"/>
      <c r="B18" s="8"/>
      <c r="C18" s="65"/>
      <c r="D18" s="7"/>
      <c r="E18" s="7"/>
      <c r="F18" s="48" t="str">
        <f t="shared" si="0"/>
        <v xml:space="preserve"> </v>
      </c>
      <c r="G18" s="48" t="str">
        <f t="shared" si="1"/>
        <v xml:space="preserve"> </v>
      </c>
      <c r="H18" s="28"/>
      <c r="I18" s="48" t="str">
        <f>IF(H18="","",IF(Sheet1!$A$1=2,IF(AND(H18&gt;=Sheet1!$C$1,H18&lt;=Sheet1!$D$1),"1",IF(OR(H18&gt;=Sheet1!$C$2,H18&lt;=Sheet1!$D$2),"2","ERROR")),IF(AND(H18&gt;=Sheet1!$C$1,H18&lt;=Sheet1!$D$1),"1",IF(AND(H18&gt;=Sheet1!$C$2,H18&lt;=Sheet1!$D$2),"2",IF(OR(H18&gt;=Sheet1!$C$3,H18&lt;=Sheet1!$D$3),"3","ERROR")))))</f>
        <v/>
      </c>
      <c r="J18" s="49" t="str">
        <f>IF(H18="","",IF(AND(H18&gt;=Sheet1!$F$1,H18&lt;=Sheet1!$G$1),"1",IF(AND(H18&gt;=Sheet1!$F$2,H18&lt;=Sheet1!$G$2),"2",IF(AND(H18&gt;=Sheet1!$F$3,H18&lt;=Sheet1!$G$3),"3",IF(AND(H18&gt;=Sheet1!$F$4,H18&lt;=Sheet1!$G$4),"4",IF(AND(H18&gt;=Sheet1!$F$5,H18&lt;=Sheet1!$G$5),"5",IF(AND(H18&gt;=Sheet1!$F$7,H18&lt;=Sheet1!$G$7),"7",IF(AND(H18&gt;=Sheet1!$F$8,H18&lt;=Sheet1!$G$8),"8",IF(OR(H18&gt;=Sheet1!$F$6,H18&lt;=Sheet1!$G$6),"6","ERROR")))))))))</f>
        <v/>
      </c>
      <c r="K18" s="4"/>
      <c r="L18" s="4"/>
      <c r="M18" s="6"/>
      <c r="N18" s="6"/>
      <c r="O18" s="8"/>
      <c r="P18" s="4"/>
      <c r="Q18" s="4"/>
      <c r="R18" s="5"/>
      <c r="S18" s="4"/>
      <c r="T18" s="4"/>
      <c r="U18" s="4"/>
      <c r="V18" s="4"/>
      <c r="W18" s="4"/>
      <c r="X18" s="4"/>
      <c r="Y18" s="4"/>
      <c r="Z18" s="4"/>
      <c r="AA18" s="4"/>
      <c r="AB18" s="4"/>
      <c r="AC18" s="50"/>
      <c r="AD18" s="50"/>
      <c r="AE18" s="50"/>
    </row>
    <row r="19" spans="1:31">
      <c r="A19" s="8"/>
      <c r="B19" s="8"/>
      <c r="C19" s="65"/>
      <c r="D19" s="7"/>
      <c r="E19" s="7"/>
      <c r="F19" s="48" t="str">
        <f t="shared" si="0"/>
        <v xml:space="preserve"> </v>
      </c>
      <c r="G19" s="48" t="str">
        <f t="shared" si="1"/>
        <v xml:space="preserve"> </v>
      </c>
      <c r="H19" s="28"/>
      <c r="I19" s="48" t="str">
        <f>IF(H19="","",IF(Sheet1!$A$1=2,IF(AND(H19&gt;=Sheet1!$C$1,H19&lt;=Sheet1!$D$1),"1",IF(OR(H19&gt;=Sheet1!$C$2,H19&lt;=Sheet1!$D$2),"2","ERROR")),IF(AND(H19&gt;=Sheet1!$C$1,H19&lt;=Sheet1!$D$1),"1",IF(AND(H19&gt;=Sheet1!$C$2,H19&lt;=Sheet1!$D$2),"2",IF(OR(H19&gt;=Sheet1!$C$3,H19&lt;=Sheet1!$D$3),"3","ERROR")))))</f>
        <v/>
      </c>
      <c r="J19" s="49" t="str">
        <f>IF(H19="","",IF(AND(H19&gt;=Sheet1!$F$1,H19&lt;=Sheet1!$G$1),"1",IF(AND(H19&gt;=Sheet1!$F$2,H19&lt;=Sheet1!$G$2),"2",IF(AND(H19&gt;=Sheet1!$F$3,H19&lt;=Sheet1!$G$3),"3",IF(AND(H19&gt;=Sheet1!$F$4,H19&lt;=Sheet1!$G$4),"4",IF(AND(H19&gt;=Sheet1!$F$5,H19&lt;=Sheet1!$G$5),"5",IF(AND(H19&gt;=Sheet1!$F$7,H19&lt;=Sheet1!$G$7),"7",IF(AND(H19&gt;=Sheet1!$F$8,H19&lt;=Sheet1!$G$8),"8",IF(OR(H19&gt;=Sheet1!$F$6,H19&lt;=Sheet1!$G$6),"6","ERROR")))))))))</f>
        <v/>
      </c>
      <c r="K19" s="4"/>
      <c r="L19" s="4"/>
      <c r="M19" s="6"/>
      <c r="N19" s="6"/>
      <c r="O19" s="8"/>
      <c r="P19" s="4"/>
      <c r="Q19" s="4"/>
      <c r="R19" s="5"/>
      <c r="S19" s="4"/>
      <c r="T19" s="4"/>
      <c r="U19" s="4"/>
      <c r="V19" s="4"/>
      <c r="W19" s="4"/>
      <c r="X19" s="4"/>
      <c r="Y19" s="4"/>
      <c r="Z19" s="4"/>
      <c r="AA19" s="4"/>
      <c r="AB19" s="4"/>
      <c r="AC19" s="50"/>
      <c r="AD19" s="50"/>
      <c r="AE19" s="50"/>
    </row>
    <row r="20" spans="1:31">
      <c r="A20" s="8"/>
      <c r="B20" s="8"/>
      <c r="C20" s="65"/>
      <c r="D20" s="7"/>
      <c r="E20" s="7"/>
      <c r="F20" s="48" t="str">
        <f t="shared" si="0"/>
        <v xml:space="preserve"> </v>
      </c>
      <c r="G20" s="48" t="str">
        <f t="shared" si="1"/>
        <v xml:space="preserve"> </v>
      </c>
      <c r="H20" s="28"/>
      <c r="I20" s="48" t="str">
        <f>IF(H20="","",IF(Sheet1!$A$1=2,IF(AND(H20&gt;=Sheet1!$C$1,H20&lt;=Sheet1!$D$1),"1",IF(OR(H20&gt;=Sheet1!$C$2,H20&lt;=Sheet1!$D$2),"2","ERROR")),IF(AND(H20&gt;=Sheet1!$C$1,H20&lt;=Sheet1!$D$1),"1",IF(AND(H20&gt;=Sheet1!$C$2,H20&lt;=Sheet1!$D$2),"2",IF(OR(H20&gt;=Sheet1!$C$3,H20&lt;=Sheet1!$D$3),"3","ERROR")))))</f>
        <v/>
      </c>
      <c r="J20" s="49" t="str">
        <f>IF(H20="","",IF(AND(H20&gt;=Sheet1!$F$1,H20&lt;=Sheet1!$G$1),"1",IF(AND(H20&gt;=Sheet1!$F$2,H20&lt;=Sheet1!$G$2),"2",IF(AND(H20&gt;=Sheet1!$F$3,H20&lt;=Sheet1!$G$3),"3",IF(AND(H20&gt;=Sheet1!$F$4,H20&lt;=Sheet1!$G$4),"4",IF(AND(H20&gt;=Sheet1!$F$5,H20&lt;=Sheet1!$G$5),"5",IF(AND(H20&gt;=Sheet1!$F$7,H20&lt;=Sheet1!$G$7),"7",IF(AND(H20&gt;=Sheet1!$F$8,H20&lt;=Sheet1!$G$8),"8",IF(OR(H20&gt;=Sheet1!$F$6,H20&lt;=Sheet1!$G$6),"6","ERROR")))))))))</f>
        <v/>
      </c>
      <c r="K20" s="4"/>
      <c r="L20" s="4"/>
      <c r="M20" s="6"/>
      <c r="N20" s="6"/>
      <c r="O20" s="8"/>
      <c r="P20" s="4"/>
      <c r="Q20" s="4"/>
      <c r="R20" s="5"/>
      <c r="S20" s="4"/>
      <c r="T20" s="4"/>
      <c r="U20" s="4"/>
      <c r="V20" s="4"/>
      <c r="W20" s="4"/>
      <c r="X20" s="4"/>
      <c r="Y20" s="4"/>
      <c r="Z20" s="4"/>
      <c r="AA20" s="4"/>
      <c r="AB20" s="4"/>
      <c r="AC20" s="50"/>
      <c r="AD20" s="50"/>
      <c r="AE20" s="50"/>
    </row>
    <row r="21" spans="1:31">
      <c r="A21" s="4"/>
      <c r="B21" s="4"/>
      <c r="C21" s="65"/>
      <c r="D21" s="7"/>
      <c r="E21" s="7"/>
      <c r="F21" s="48" t="str">
        <f t="shared" si="0"/>
        <v xml:space="preserve"> </v>
      </c>
      <c r="G21" s="48" t="str">
        <f t="shared" si="1"/>
        <v xml:space="preserve"> </v>
      </c>
      <c r="H21" s="28"/>
      <c r="I21" s="48" t="str">
        <f>IF(H21="","",IF(Sheet1!$A$1=2,IF(AND(H21&gt;=Sheet1!$C$1,H21&lt;=Sheet1!$D$1),"1",IF(OR(H21&gt;=Sheet1!$C$2,H21&lt;=Sheet1!$D$2),"2","ERROR")),IF(AND(H21&gt;=Sheet1!$C$1,H21&lt;=Sheet1!$D$1),"1",IF(AND(H21&gt;=Sheet1!$C$2,H21&lt;=Sheet1!$D$2),"2",IF(OR(H21&gt;=Sheet1!$C$3,H21&lt;=Sheet1!$D$3),"3","ERROR")))))</f>
        <v/>
      </c>
      <c r="J21" s="49" t="str">
        <f>IF(H21="","",IF(AND(H21&gt;=Sheet1!$F$1,H21&lt;=Sheet1!$G$1),"1",IF(AND(H21&gt;=Sheet1!$F$2,H21&lt;=Sheet1!$G$2),"2",IF(AND(H21&gt;=Sheet1!$F$3,H21&lt;=Sheet1!$G$3),"3",IF(AND(H21&gt;=Sheet1!$F$4,H21&lt;=Sheet1!$G$4),"4",IF(AND(H21&gt;=Sheet1!$F$5,H21&lt;=Sheet1!$G$5),"5",IF(AND(H21&gt;=Sheet1!$F$7,H21&lt;=Sheet1!$G$7),"7",IF(AND(H21&gt;=Sheet1!$F$8,H21&lt;=Sheet1!$G$8),"8",IF(OR(H21&gt;=Sheet1!$F$6,H21&lt;=Sheet1!$G$6),"6","ERROR")))))))))</f>
        <v/>
      </c>
      <c r="K21" s="4"/>
      <c r="L21" s="4"/>
      <c r="M21" s="6"/>
      <c r="N21" s="6"/>
      <c r="O21" s="8"/>
      <c r="P21" s="4"/>
      <c r="Q21" s="4"/>
      <c r="R21" s="5"/>
      <c r="S21" s="4"/>
      <c r="T21" s="4"/>
      <c r="U21" s="4"/>
      <c r="V21" s="4"/>
      <c r="W21" s="4"/>
      <c r="X21" s="4"/>
      <c r="Y21" s="4"/>
      <c r="Z21" s="4"/>
      <c r="AA21" s="4"/>
      <c r="AB21" s="4"/>
      <c r="AC21" s="50"/>
      <c r="AD21" s="50"/>
      <c r="AE21" s="50"/>
    </row>
    <row r="22" spans="1:31">
      <c r="A22" s="8"/>
      <c r="B22" s="8"/>
      <c r="C22" s="65"/>
      <c r="D22" s="7"/>
      <c r="E22" s="7"/>
      <c r="F22" s="48" t="str">
        <f t="shared" si="0"/>
        <v xml:space="preserve"> </v>
      </c>
      <c r="G22" s="48" t="str">
        <f t="shared" si="1"/>
        <v xml:space="preserve"> </v>
      </c>
      <c r="H22" s="28"/>
      <c r="I22" s="48" t="str">
        <f>IF(H22="","",IF(Sheet1!$A$1=2,IF(AND(H22&gt;=Sheet1!$C$1,H22&lt;=Sheet1!$D$1),"1",IF(OR(H22&gt;=Sheet1!$C$2,H22&lt;=Sheet1!$D$2),"2","ERROR")),IF(AND(H22&gt;=Sheet1!$C$1,H22&lt;=Sheet1!$D$1),"1",IF(AND(H22&gt;=Sheet1!$C$2,H22&lt;=Sheet1!$D$2),"2",IF(OR(H22&gt;=Sheet1!$C$3,H22&lt;=Sheet1!$D$3),"3","ERROR")))))</f>
        <v/>
      </c>
      <c r="J22" s="49" t="str">
        <f>IF(H22="","",IF(AND(H22&gt;=Sheet1!$F$1,H22&lt;=Sheet1!$G$1),"1",IF(AND(H22&gt;=Sheet1!$F$2,H22&lt;=Sheet1!$G$2),"2",IF(AND(H22&gt;=Sheet1!$F$3,H22&lt;=Sheet1!$G$3),"3",IF(AND(H22&gt;=Sheet1!$F$4,H22&lt;=Sheet1!$G$4),"4",IF(AND(H22&gt;=Sheet1!$F$5,H22&lt;=Sheet1!$G$5),"5",IF(AND(H22&gt;=Sheet1!$F$7,H22&lt;=Sheet1!$G$7),"7",IF(AND(H22&gt;=Sheet1!$F$8,H22&lt;=Sheet1!$G$8),"8",IF(OR(H22&gt;=Sheet1!$F$6,H22&lt;=Sheet1!$G$6),"6","ERROR")))))))))</f>
        <v/>
      </c>
      <c r="K22" s="4"/>
      <c r="L22" s="4"/>
      <c r="M22" s="6"/>
      <c r="N22" s="6"/>
      <c r="O22" s="8"/>
      <c r="P22" s="4"/>
      <c r="Q22" s="4"/>
      <c r="R22" s="5"/>
      <c r="S22" s="4"/>
      <c r="T22" s="4"/>
      <c r="U22" s="4"/>
      <c r="V22" s="4"/>
      <c r="W22" s="4"/>
      <c r="X22" s="4"/>
      <c r="Y22" s="4"/>
      <c r="Z22" s="4"/>
      <c r="AA22" s="4"/>
      <c r="AB22" s="4"/>
      <c r="AC22" s="50"/>
      <c r="AD22" s="50"/>
      <c r="AE22" s="50"/>
    </row>
    <row r="23" spans="1:31">
      <c r="A23" s="4"/>
      <c r="B23" s="4"/>
      <c r="C23" s="65"/>
      <c r="D23" s="7"/>
      <c r="E23" s="7"/>
      <c r="F23" s="48" t="str">
        <f t="shared" si="0"/>
        <v xml:space="preserve"> </v>
      </c>
      <c r="G23" s="48" t="str">
        <f t="shared" si="1"/>
        <v xml:space="preserve"> </v>
      </c>
      <c r="H23" s="28"/>
      <c r="I23" s="48" t="str">
        <f>IF(H23="","",IF(Sheet1!$A$1=2,IF(AND(H23&gt;=Sheet1!$C$1,H23&lt;=Sheet1!$D$1),"1",IF(OR(H23&gt;=Sheet1!$C$2,H23&lt;=Sheet1!$D$2),"2","ERROR")),IF(AND(H23&gt;=Sheet1!$C$1,H23&lt;=Sheet1!$D$1),"1",IF(AND(H23&gt;=Sheet1!$C$2,H23&lt;=Sheet1!$D$2),"2",IF(OR(H23&gt;=Sheet1!$C$3,H23&lt;=Sheet1!$D$3),"3","ERROR")))))</f>
        <v/>
      </c>
      <c r="J23" s="49" t="str">
        <f>IF(H23="","",IF(AND(H23&gt;=Sheet1!$F$1,H23&lt;=Sheet1!$G$1),"1",IF(AND(H23&gt;=Sheet1!$F$2,H23&lt;=Sheet1!$G$2),"2",IF(AND(H23&gt;=Sheet1!$F$3,H23&lt;=Sheet1!$G$3),"3",IF(AND(H23&gt;=Sheet1!$F$4,H23&lt;=Sheet1!$G$4),"4",IF(AND(H23&gt;=Sheet1!$F$5,H23&lt;=Sheet1!$G$5),"5",IF(AND(H23&gt;=Sheet1!$F$7,H23&lt;=Sheet1!$G$7),"7",IF(AND(H23&gt;=Sheet1!$F$8,H23&lt;=Sheet1!$G$8),"8",IF(OR(H23&gt;=Sheet1!$F$6,H23&lt;=Sheet1!$G$6),"6","ERROR")))))))))</f>
        <v/>
      </c>
      <c r="K23" s="4"/>
      <c r="L23" s="4"/>
      <c r="M23" s="6"/>
      <c r="N23" s="6"/>
      <c r="O23" s="8"/>
      <c r="P23" s="4"/>
      <c r="Q23" s="4"/>
      <c r="R23" s="5"/>
      <c r="S23" s="4"/>
      <c r="T23" s="4"/>
      <c r="U23" s="4"/>
      <c r="V23" s="4"/>
      <c r="W23" s="4"/>
      <c r="X23" s="4"/>
      <c r="Y23" s="4"/>
      <c r="Z23" s="4"/>
      <c r="AA23" s="4"/>
      <c r="AB23" s="4"/>
      <c r="AC23" s="50"/>
      <c r="AD23" s="50"/>
      <c r="AE23" s="50"/>
    </row>
    <row r="24" spans="1:31">
      <c r="A24" s="4"/>
      <c r="B24" s="4"/>
      <c r="C24" s="65"/>
      <c r="D24" s="7"/>
      <c r="E24" s="7"/>
      <c r="F24" s="48" t="str">
        <f t="shared" si="0"/>
        <v xml:space="preserve"> </v>
      </c>
      <c r="G24" s="48" t="str">
        <f t="shared" si="1"/>
        <v xml:space="preserve"> </v>
      </c>
      <c r="H24" s="28"/>
      <c r="I24" s="48" t="str">
        <f>IF(H24="","",IF(Sheet1!$A$1=2,IF(AND(H24&gt;=Sheet1!$C$1,H24&lt;=Sheet1!$D$1),"1",IF(OR(H24&gt;=Sheet1!$C$2,H24&lt;=Sheet1!$D$2),"2","ERROR")),IF(AND(H24&gt;=Sheet1!$C$1,H24&lt;=Sheet1!$D$1),"1",IF(AND(H24&gt;=Sheet1!$C$2,H24&lt;=Sheet1!$D$2),"2",IF(OR(H24&gt;=Sheet1!$C$3,H24&lt;=Sheet1!$D$3),"3","ERROR")))))</f>
        <v/>
      </c>
      <c r="J24" s="49" t="str">
        <f>IF(H24="","",IF(AND(H24&gt;=Sheet1!$F$1,H24&lt;=Sheet1!$G$1),"1",IF(AND(H24&gt;=Sheet1!$F$2,H24&lt;=Sheet1!$G$2),"2",IF(AND(H24&gt;=Sheet1!$F$3,H24&lt;=Sheet1!$G$3),"3",IF(AND(H24&gt;=Sheet1!$F$4,H24&lt;=Sheet1!$G$4),"4",IF(AND(H24&gt;=Sheet1!$F$5,H24&lt;=Sheet1!$G$5),"5",IF(AND(H24&gt;=Sheet1!$F$7,H24&lt;=Sheet1!$G$7),"7",IF(AND(H24&gt;=Sheet1!$F$8,H24&lt;=Sheet1!$G$8),"8",IF(OR(H24&gt;=Sheet1!$F$6,H24&lt;=Sheet1!$G$6),"6","ERROR")))))))))</f>
        <v/>
      </c>
      <c r="K24" s="4"/>
      <c r="L24" s="4"/>
      <c r="M24" s="6"/>
      <c r="N24" s="6"/>
      <c r="O24" s="8"/>
      <c r="P24" s="4"/>
      <c r="Q24" s="4"/>
      <c r="R24" s="5"/>
      <c r="S24" s="4"/>
      <c r="T24" s="4"/>
      <c r="U24" s="4"/>
      <c r="V24" s="4"/>
      <c r="W24" s="4"/>
      <c r="X24" s="4"/>
      <c r="Y24" s="4"/>
      <c r="Z24" s="4"/>
      <c r="AA24" s="4"/>
      <c r="AB24" s="4"/>
      <c r="AC24" s="50"/>
      <c r="AD24" s="50"/>
      <c r="AE24" s="50"/>
    </row>
    <row r="25" spans="1:31">
      <c r="A25" s="4"/>
      <c r="B25" s="4"/>
      <c r="C25" s="65"/>
      <c r="D25" s="7"/>
      <c r="E25" s="7"/>
      <c r="F25" s="48" t="str">
        <f t="shared" si="0"/>
        <v xml:space="preserve"> </v>
      </c>
      <c r="G25" s="48" t="str">
        <f t="shared" si="1"/>
        <v xml:space="preserve"> </v>
      </c>
      <c r="H25" s="28"/>
      <c r="I25" s="48" t="str">
        <f>IF(H25="","",IF(Sheet1!$A$1=2,IF(AND(H25&gt;=Sheet1!$C$1,H25&lt;=Sheet1!$D$1),"1",IF(OR(H25&gt;=Sheet1!$C$2,H25&lt;=Sheet1!$D$2),"2","ERROR")),IF(AND(H25&gt;=Sheet1!$C$1,H25&lt;=Sheet1!$D$1),"1",IF(AND(H25&gt;=Sheet1!$C$2,H25&lt;=Sheet1!$D$2),"2",IF(OR(H25&gt;=Sheet1!$C$3,H25&lt;=Sheet1!$D$3),"3","ERROR")))))</f>
        <v/>
      </c>
      <c r="J25" s="49" t="str">
        <f>IF(H25="","",IF(AND(H25&gt;=Sheet1!$F$1,H25&lt;=Sheet1!$G$1),"1",IF(AND(H25&gt;=Sheet1!$F$2,H25&lt;=Sheet1!$G$2),"2",IF(AND(H25&gt;=Sheet1!$F$3,H25&lt;=Sheet1!$G$3),"3",IF(AND(H25&gt;=Sheet1!$F$4,H25&lt;=Sheet1!$G$4),"4",IF(AND(H25&gt;=Sheet1!$F$5,H25&lt;=Sheet1!$G$5),"5",IF(AND(H25&gt;=Sheet1!$F$7,H25&lt;=Sheet1!$G$7),"7",IF(AND(H25&gt;=Sheet1!$F$8,H25&lt;=Sheet1!$G$8),"8",IF(OR(H25&gt;=Sheet1!$F$6,H25&lt;=Sheet1!$G$6),"6","ERROR")))))))))</f>
        <v/>
      </c>
      <c r="K25" s="4"/>
      <c r="L25" s="4"/>
      <c r="M25" s="6"/>
      <c r="N25" s="6"/>
      <c r="O25" s="8"/>
      <c r="P25" s="4"/>
      <c r="Q25" s="4"/>
      <c r="R25" s="5"/>
      <c r="S25" s="4"/>
      <c r="T25" s="4"/>
      <c r="U25" s="4"/>
      <c r="V25" s="4"/>
      <c r="W25" s="4"/>
      <c r="X25" s="4"/>
      <c r="Y25" s="4"/>
      <c r="Z25" s="4"/>
      <c r="AA25" s="4"/>
      <c r="AB25" s="4"/>
      <c r="AC25" s="50"/>
      <c r="AD25" s="50"/>
      <c r="AE25" s="50"/>
    </row>
    <row r="26" spans="1:31">
      <c r="A26" s="4"/>
      <c r="B26" s="4"/>
      <c r="C26" s="65"/>
      <c r="D26" s="7"/>
      <c r="E26" s="7"/>
      <c r="F26" s="48" t="str">
        <f t="shared" si="0"/>
        <v xml:space="preserve"> </v>
      </c>
      <c r="G26" s="48" t="str">
        <f t="shared" si="1"/>
        <v xml:space="preserve"> </v>
      </c>
      <c r="H26" s="28"/>
      <c r="I26" s="48" t="str">
        <f>IF(H26="","",IF(Sheet1!$A$1=2,IF(AND(H26&gt;=Sheet1!$C$1,H26&lt;=Sheet1!$D$1),"1",IF(OR(H26&gt;=Sheet1!$C$2,H26&lt;=Sheet1!$D$2),"2","ERROR")),IF(AND(H26&gt;=Sheet1!$C$1,H26&lt;=Sheet1!$D$1),"1",IF(AND(H26&gt;=Sheet1!$C$2,H26&lt;=Sheet1!$D$2),"2",IF(OR(H26&gt;=Sheet1!$C$3,H26&lt;=Sheet1!$D$3),"3","ERROR")))))</f>
        <v/>
      </c>
      <c r="J26" s="49" t="str">
        <f>IF(H26="","",IF(AND(H26&gt;=Sheet1!$F$1,H26&lt;=Sheet1!$G$1),"1",IF(AND(H26&gt;=Sheet1!$F$2,H26&lt;=Sheet1!$G$2),"2",IF(AND(H26&gt;=Sheet1!$F$3,H26&lt;=Sheet1!$G$3),"3",IF(AND(H26&gt;=Sheet1!$F$4,H26&lt;=Sheet1!$G$4),"4",IF(AND(H26&gt;=Sheet1!$F$5,H26&lt;=Sheet1!$G$5),"5",IF(AND(H26&gt;=Sheet1!$F$7,H26&lt;=Sheet1!$G$7),"7",IF(AND(H26&gt;=Sheet1!$F$8,H26&lt;=Sheet1!$G$8),"8",IF(OR(H26&gt;=Sheet1!$F$6,H26&lt;=Sheet1!$G$6),"6","ERROR")))))))))</f>
        <v/>
      </c>
      <c r="K26" s="4"/>
      <c r="L26" s="4"/>
      <c r="M26" s="6"/>
      <c r="N26" s="6"/>
      <c r="O26" s="8"/>
      <c r="P26" s="4"/>
      <c r="Q26" s="4"/>
      <c r="R26" s="5"/>
      <c r="S26" s="4"/>
      <c r="T26" s="4"/>
      <c r="U26" s="4"/>
      <c r="V26" s="4"/>
      <c r="W26" s="4"/>
      <c r="X26" s="4"/>
      <c r="Y26" s="4"/>
      <c r="Z26" s="4"/>
      <c r="AA26" s="4"/>
      <c r="AB26" s="4"/>
      <c r="AC26" s="50"/>
      <c r="AD26" s="50"/>
      <c r="AE26" s="50"/>
    </row>
    <row r="27" spans="1:31">
      <c r="A27" s="4"/>
      <c r="B27" s="4"/>
      <c r="C27" s="65"/>
      <c r="D27" s="7"/>
      <c r="E27" s="7"/>
      <c r="F27" s="48" t="str">
        <f t="shared" si="0"/>
        <v xml:space="preserve"> </v>
      </c>
      <c r="G27" s="48" t="str">
        <f t="shared" si="1"/>
        <v xml:space="preserve"> </v>
      </c>
      <c r="H27" s="28"/>
      <c r="I27" s="48" t="str">
        <f>IF(H27="","",IF(Sheet1!$A$1=2,IF(AND(H27&gt;=Sheet1!$C$1,H27&lt;=Sheet1!$D$1),"1",IF(OR(H27&gt;=Sheet1!$C$2,H27&lt;=Sheet1!$D$2),"2","ERROR")),IF(AND(H27&gt;=Sheet1!$C$1,H27&lt;=Sheet1!$D$1),"1",IF(AND(H27&gt;=Sheet1!$C$2,H27&lt;=Sheet1!$D$2),"2",IF(OR(H27&gt;=Sheet1!$C$3,H27&lt;=Sheet1!$D$3),"3","ERROR")))))</f>
        <v/>
      </c>
      <c r="J27" s="49" t="str">
        <f>IF(H27="","",IF(AND(H27&gt;=Sheet1!$F$1,H27&lt;=Sheet1!$G$1),"1",IF(AND(H27&gt;=Sheet1!$F$2,H27&lt;=Sheet1!$G$2),"2",IF(AND(H27&gt;=Sheet1!$F$3,H27&lt;=Sheet1!$G$3),"3",IF(AND(H27&gt;=Sheet1!$F$4,H27&lt;=Sheet1!$G$4),"4",IF(AND(H27&gt;=Sheet1!$F$5,H27&lt;=Sheet1!$G$5),"5",IF(AND(H27&gt;=Sheet1!$F$7,H27&lt;=Sheet1!$G$7),"7",IF(AND(H27&gt;=Sheet1!$F$8,H27&lt;=Sheet1!$G$8),"8",IF(OR(H27&gt;=Sheet1!$F$6,H27&lt;=Sheet1!$G$6),"6","ERROR")))))))))</f>
        <v/>
      </c>
      <c r="K27" s="4"/>
      <c r="L27" s="4"/>
      <c r="M27" s="6"/>
      <c r="N27" s="6"/>
      <c r="O27" s="8"/>
      <c r="P27" s="4"/>
      <c r="Q27" s="4"/>
      <c r="R27" s="5"/>
      <c r="S27" s="4"/>
      <c r="T27" s="4"/>
      <c r="U27" s="4"/>
      <c r="V27" s="4"/>
      <c r="W27" s="4"/>
      <c r="X27" s="4"/>
      <c r="Y27" s="4"/>
      <c r="Z27" s="4"/>
      <c r="AA27" s="4"/>
      <c r="AB27" s="4"/>
      <c r="AC27" s="50"/>
      <c r="AD27" s="50"/>
      <c r="AE27" s="50"/>
    </row>
    <row r="28" spans="1:31">
      <c r="A28" s="4"/>
      <c r="B28" s="4"/>
      <c r="C28" s="65"/>
      <c r="D28" s="7"/>
      <c r="E28" s="7"/>
      <c r="F28" s="48" t="str">
        <f t="shared" si="0"/>
        <v xml:space="preserve"> </v>
      </c>
      <c r="G28" s="48" t="str">
        <f t="shared" si="1"/>
        <v xml:space="preserve"> </v>
      </c>
      <c r="H28" s="28"/>
      <c r="I28" s="48" t="str">
        <f>IF(H28="","",IF(Sheet1!$A$1=2,IF(AND(H28&gt;=Sheet1!$C$1,H28&lt;=Sheet1!$D$1),"1",IF(OR(H28&gt;=Sheet1!$C$2,H28&lt;=Sheet1!$D$2),"2","ERROR")),IF(AND(H28&gt;=Sheet1!$C$1,H28&lt;=Sheet1!$D$1),"1",IF(AND(H28&gt;=Sheet1!$C$2,H28&lt;=Sheet1!$D$2),"2",IF(OR(H28&gt;=Sheet1!$C$3,H28&lt;=Sheet1!$D$3),"3","ERROR")))))</f>
        <v/>
      </c>
      <c r="J28" s="49" t="str">
        <f>IF(H28="","",IF(AND(H28&gt;=Sheet1!$F$1,H28&lt;=Sheet1!$G$1),"1",IF(AND(H28&gt;=Sheet1!$F$2,H28&lt;=Sheet1!$G$2),"2",IF(AND(H28&gt;=Sheet1!$F$3,H28&lt;=Sheet1!$G$3),"3",IF(AND(H28&gt;=Sheet1!$F$4,H28&lt;=Sheet1!$G$4),"4",IF(AND(H28&gt;=Sheet1!$F$5,H28&lt;=Sheet1!$G$5),"5",IF(AND(H28&gt;=Sheet1!$F$7,H28&lt;=Sheet1!$G$7),"7",IF(AND(H28&gt;=Sheet1!$F$8,H28&lt;=Sheet1!$G$8),"8",IF(OR(H28&gt;=Sheet1!$F$6,H28&lt;=Sheet1!$G$6),"6","ERROR")))))))))</f>
        <v/>
      </c>
      <c r="K28" s="4"/>
      <c r="L28" s="4"/>
      <c r="M28" s="6"/>
      <c r="N28" s="6"/>
      <c r="O28" s="8"/>
      <c r="P28" s="4"/>
      <c r="Q28" s="4"/>
      <c r="R28" s="5"/>
      <c r="S28" s="4"/>
      <c r="T28" s="4"/>
      <c r="U28" s="4"/>
      <c r="V28" s="4"/>
      <c r="W28" s="4"/>
      <c r="X28" s="4"/>
      <c r="Y28" s="4"/>
      <c r="Z28" s="4"/>
      <c r="AA28" s="4"/>
      <c r="AB28" s="4"/>
      <c r="AC28" s="50"/>
      <c r="AD28" s="50"/>
      <c r="AE28" s="50"/>
    </row>
    <row r="29" spans="1:31">
      <c r="A29" s="4"/>
      <c r="B29" s="4"/>
      <c r="C29" s="65"/>
      <c r="D29" s="7"/>
      <c r="E29" s="7"/>
      <c r="F29" s="48" t="str">
        <f t="shared" si="0"/>
        <v xml:space="preserve"> </v>
      </c>
      <c r="G29" s="48" t="str">
        <f t="shared" si="1"/>
        <v xml:space="preserve"> </v>
      </c>
      <c r="H29" s="28"/>
      <c r="I29" s="48" t="str">
        <f>IF(H29="","",IF(Sheet1!$A$1=2,IF(AND(H29&gt;=Sheet1!$C$1,H29&lt;=Sheet1!$D$1),"1",IF(OR(H29&gt;=Sheet1!$C$2,H29&lt;=Sheet1!$D$2),"2","ERROR")),IF(AND(H29&gt;=Sheet1!$C$1,H29&lt;=Sheet1!$D$1),"1",IF(AND(H29&gt;=Sheet1!$C$2,H29&lt;=Sheet1!$D$2),"2",IF(OR(H29&gt;=Sheet1!$C$3,H29&lt;=Sheet1!$D$3),"3","ERROR")))))</f>
        <v/>
      </c>
      <c r="J29" s="49" t="str">
        <f>IF(H29="","",IF(AND(H29&gt;=Sheet1!$F$1,H29&lt;=Sheet1!$G$1),"1",IF(AND(H29&gt;=Sheet1!$F$2,H29&lt;=Sheet1!$G$2),"2",IF(AND(H29&gt;=Sheet1!$F$3,H29&lt;=Sheet1!$G$3),"3",IF(AND(H29&gt;=Sheet1!$F$4,H29&lt;=Sheet1!$G$4),"4",IF(AND(H29&gt;=Sheet1!$F$5,H29&lt;=Sheet1!$G$5),"5",IF(AND(H29&gt;=Sheet1!$F$7,H29&lt;=Sheet1!$G$7),"7",IF(AND(H29&gt;=Sheet1!$F$8,H29&lt;=Sheet1!$G$8),"8",IF(OR(H29&gt;=Sheet1!$F$6,H29&lt;=Sheet1!$G$6),"6","ERROR")))))))))</f>
        <v/>
      </c>
      <c r="K29" s="4"/>
      <c r="L29" s="4"/>
      <c r="M29" s="6"/>
      <c r="N29" s="6"/>
      <c r="O29" s="8"/>
      <c r="P29" s="4"/>
      <c r="Q29" s="4"/>
      <c r="R29" s="5"/>
      <c r="S29" s="4"/>
      <c r="T29" s="4"/>
      <c r="U29" s="4"/>
      <c r="V29" s="4"/>
      <c r="W29" s="4"/>
      <c r="X29" s="4"/>
      <c r="Y29" s="4"/>
      <c r="Z29" s="4"/>
      <c r="AA29" s="4"/>
      <c r="AB29" s="4"/>
      <c r="AC29" s="50"/>
      <c r="AD29" s="50"/>
      <c r="AE29" s="50"/>
    </row>
    <row r="30" spans="1:31">
      <c r="A30" s="4"/>
      <c r="B30" s="4"/>
      <c r="C30" s="65"/>
      <c r="D30" s="7"/>
      <c r="E30" s="7"/>
      <c r="F30" s="48" t="str">
        <f t="shared" si="0"/>
        <v xml:space="preserve"> </v>
      </c>
      <c r="G30" s="48" t="str">
        <f t="shared" si="1"/>
        <v xml:space="preserve"> </v>
      </c>
      <c r="H30" s="28"/>
      <c r="I30" s="48" t="str">
        <f>IF(H30="","",IF(Sheet1!$A$1=2,IF(AND(H30&gt;=Sheet1!$C$1,H30&lt;=Sheet1!$D$1),"1",IF(OR(H30&gt;=Sheet1!$C$2,H30&lt;=Sheet1!$D$2),"2","ERROR")),IF(AND(H30&gt;=Sheet1!$C$1,H30&lt;=Sheet1!$D$1),"1",IF(AND(H30&gt;=Sheet1!$C$2,H30&lt;=Sheet1!$D$2),"2",IF(OR(H30&gt;=Sheet1!$C$3,H30&lt;=Sheet1!$D$3),"3","ERROR")))))</f>
        <v/>
      </c>
      <c r="J30" s="49" t="str">
        <f>IF(H30="","",IF(AND(H30&gt;=Sheet1!$F$1,H30&lt;=Sheet1!$G$1),"1",IF(AND(H30&gt;=Sheet1!$F$2,H30&lt;=Sheet1!$G$2),"2",IF(AND(H30&gt;=Sheet1!$F$3,H30&lt;=Sheet1!$G$3),"3",IF(AND(H30&gt;=Sheet1!$F$4,H30&lt;=Sheet1!$G$4),"4",IF(AND(H30&gt;=Sheet1!$F$5,H30&lt;=Sheet1!$G$5),"5",IF(AND(H30&gt;=Sheet1!$F$7,H30&lt;=Sheet1!$G$7),"7",IF(AND(H30&gt;=Sheet1!$F$8,H30&lt;=Sheet1!$G$8),"8",IF(OR(H30&gt;=Sheet1!$F$6,H30&lt;=Sheet1!$G$6),"6","ERROR")))))))))</f>
        <v/>
      </c>
      <c r="K30" s="4"/>
      <c r="L30" s="4"/>
      <c r="M30" s="6"/>
      <c r="N30" s="6"/>
      <c r="O30" s="8"/>
      <c r="P30" s="4"/>
      <c r="Q30" s="4"/>
      <c r="R30" s="5"/>
      <c r="S30" s="4"/>
      <c r="T30" s="4"/>
      <c r="U30" s="4"/>
      <c r="V30" s="4"/>
      <c r="W30" s="4"/>
      <c r="X30" s="4"/>
      <c r="Y30" s="4"/>
      <c r="Z30" s="4"/>
      <c r="AA30" s="4"/>
      <c r="AB30" s="4"/>
      <c r="AC30" s="50"/>
      <c r="AD30" s="50"/>
      <c r="AE30" s="50"/>
    </row>
    <row r="31" spans="1:31">
      <c r="A31" s="4"/>
      <c r="B31" s="4"/>
      <c r="C31" s="65"/>
      <c r="D31" s="7"/>
      <c r="E31" s="7"/>
      <c r="F31" s="48" t="str">
        <f t="shared" si="0"/>
        <v xml:space="preserve"> </v>
      </c>
      <c r="G31" s="48" t="str">
        <f t="shared" si="1"/>
        <v xml:space="preserve"> </v>
      </c>
      <c r="H31" s="28"/>
      <c r="I31" s="48" t="str">
        <f>IF(H31="","",IF(Sheet1!$A$1=2,IF(AND(H31&gt;=Sheet1!$C$1,H31&lt;=Sheet1!$D$1),"1",IF(OR(H31&gt;=Sheet1!$C$2,H31&lt;=Sheet1!$D$2),"2","ERROR")),IF(AND(H31&gt;=Sheet1!$C$1,H31&lt;=Sheet1!$D$1),"1",IF(AND(H31&gt;=Sheet1!$C$2,H31&lt;=Sheet1!$D$2),"2",IF(OR(H31&gt;=Sheet1!$C$3,H31&lt;=Sheet1!$D$3),"3","ERROR")))))</f>
        <v/>
      </c>
      <c r="J31" s="49" t="str">
        <f>IF(H31="","",IF(AND(H31&gt;=Sheet1!$F$1,H31&lt;=Sheet1!$G$1),"1",IF(AND(H31&gt;=Sheet1!$F$2,H31&lt;=Sheet1!$G$2),"2",IF(AND(H31&gt;=Sheet1!$F$3,H31&lt;=Sheet1!$G$3),"3",IF(AND(H31&gt;=Sheet1!$F$4,H31&lt;=Sheet1!$G$4),"4",IF(AND(H31&gt;=Sheet1!$F$5,H31&lt;=Sheet1!$G$5),"5",IF(AND(H31&gt;=Sheet1!$F$7,H31&lt;=Sheet1!$G$7),"7",IF(AND(H31&gt;=Sheet1!$F$8,H31&lt;=Sheet1!$G$8),"8",IF(OR(H31&gt;=Sheet1!$F$6,H31&lt;=Sheet1!$G$6),"6","ERROR")))))))))</f>
        <v/>
      </c>
      <c r="K31" s="4"/>
      <c r="L31" s="4"/>
      <c r="M31" s="6"/>
      <c r="N31" s="6"/>
      <c r="O31" s="8"/>
      <c r="P31" s="4"/>
      <c r="Q31" s="4"/>
      <c r="R31" s="5"/>
      <c r="S31" s="4"/>
      <c r="T31" s="4"/>
      <c r="U31" s="4"/>
      <c r="V31" s="4"/>
      <c r="W31" s="4"/>
      <c r="X31" s="4"/>
      <c r="Y31" s="4"/>
      <c r="Z31" s="4"/>
      <c r="AA31" s="4"/>
      <c r="AB31" s="4"/>
      <c r="AC31" s="50"/>
      <c r="AD31" s="50"/>
      <c r="AE31" s="50"/>
    </row>
    <row r="32" spans="1:31">
      <c r="A32" s="4"/>
      <c r="B32" s="4"/>
      <c r="C32" s="65"/>
      <c r="D32" s="7"/>
      <c r="E32" s="7"/>
      <c r="F32" s="48" t="str">
        <f t="shared" si="0"/>
        <v xml:space="preserve"> </v>
      </c>
      <c r="G32" s="48" t="str">
        <f t="shared" si="1"/>
        <v xml:space="preserve"> </v>
      </c>
      <c r="H32" s="28"/>
      <c r="I32" s="48" t="str">
        <f>IF(H32="","",IF(Sheet1!$A$1=2,IF(AND(H32&gt;=Sheet1!$C$1,H32&lt;=Sheet1!$D$1),"1",IF(OR(H32&gt;=Sheet1!$C$2,H32&lt;=Sheet1!$D$2),"2","ERROR")),IF(AND(H32&gt;=Sheet1!$C$1,H32&lt;=Sheet1!$D$1),"1",IF(AND(H32&gt;=Sheet1!$C$2,H32&lt;=Sheet1!$D$2),"2",IF(OR(H32&gt;=Sheet1!$C$3,H32&lt;=Sheet1!$D$3),"3","ERROR")))))</f>
        <v/>
      </c>
      <c r="J32" s="49" t="str">
        <f>IF(H32="","",IF(AND(H32&gt;=Sheet1!$F$1,H32&lt;=Sheet1!$G$1),"1",IF(AND(H32&gt;=Sheet1!$F$2,H32&lt;=Sheet1!$G$2),"2",IF(AND(H32&gt;=Sheet1!$F$3,H32&lt;=Sheet1!$G$3),"3",IF(AND(H32&gt;=Sheet1!$F$4,H32&lt;=Sheet1!$G$4),"4",IF(AND(H32&gt;=Sheet1!$F$5,H32&lt;=Sheet1!$G$5),"5",IF(AND(H32&gt;=Sheet1!$F$7,H32&lt;=Sheet1!$G$7),"7",IF(AND(H32&gt;=Sheet1!$F$8,H32&lt;=Sheet1!$G$8),"8",IF(OR(H32&gt;=Sheet1!$F$6,H32&lt;=Sheet1!$G$6),"6","ERROR")))))))))</f>
        <v/>
      </c>
      <c r="K32" s="4"/>
      <c r="L32" s="4"/>
      <c r="M32" s="6"/>
      <c r="N32" s="6"/>
      <c r="O32" s="8"/>
      <c r="P32" s="4"/>
      <c r="Q32" s="4"/>
      <c r="R32" s="5"/>
      <c r="S32" s="4"/>
      <c r="T32" s="4"/>
      <c r="U32" s="4"/>
      <c r="V32" s="4"/>
      <c r="W32" s="4"/>
      <c r="X32" s="4"/>
      <c r="Y32" s="4"/>
      <c r="Z32" s="4"/>
      <c r="AA32" s="4"/>
      <c r="AB32" s="4"/>
      <c r="AC32" s="50"/>
      <c r="AD32" s="50"/>
      <c r="AE32" s="50"/>
    </row>
    <row r="33" spans="1:31">
      <c r="A33" s="4"/>
      <c r="B33" s="4"/>
      <c r="C33" s="65"/>
      <c r="D33" s="7"/>
      <c r="E33" s="7"/>
      <c r="F33" s="48" t="str">
        <f t="shared" si="0"/>
        <v xml:space="preserve"> </v>
      </c>
      <c r="G33" s="48" t="str">
        <f t="shared" si="1"/>
        <v xml:space="preserve"> </v>
      </c>
      <c r="H33" s="28"/>
      <c r="I33" s="48" t="str">
        <f>IF(H33="","",IF(Sheet1!$A$1=2,IF(AND(H33&gt;=Sheet1!$C$1,H33&lt;=Sheet1!$D$1),"1",IF(OR(H33&gt;=Sheet1!$C$2,H33&lt;=Sheet1!$D$2),"2","ERROR")),IF(AND(H33&gt;=Sheet1!$C$1,H33&lt;=Sheet1!$D$1),"1",IF(AND(H33&gt;=Sheet1!$C$2,H33&lt;=Sheet1!$D$2),"2",IF(OR(H33&gt;=Sheet1!$C$3,H33&lt;=Sheet1!$D$3),"3","ERROR")))))</f>
        <v/>
      </c>
      <c r="J33" s="49" t="str">
        <f>IF(H33="","",IF(AND(H33&gt;=Sheet1!$F$1,H33&lt;=Sheet1!$G$1),"1",IF(AND(H33&gt;=Sheet1!$F$2,H33&lt;=Sheet1!$G$2),"2",IF(AND(H33&gt;=Sheet1!$F$3,H33&lt;=Sheet1!$G$3),"3",IF(AND(H33&gt;=Sheet1!$F$4,H33&lt;=Sheet1!$G$4),"4",IF(AND(H33&gt;=Sheet1!$F$5,H33&lt;=Sheet1!$G$5),"5",IF(AND(H33&gt;=Sheet1!$F$7,H33&lt;=Sheet1!$G$7),"7",IF(AND(H33&gt;=Sheet1!$F$8,H33&lt;=Sheet1!$G$8),"8",IF(OR(H33&gt;=Sheet1!$F$6,H33&lt;=Sheet1!$G$6),"6","ERROR")))))))))</f>
        <v/>
      </c>
      <c r="K33" s="4"/>
      <c r="L33" s="4"/>
      <c r="M33" s="6"/>
      <c r="N33" s="6"/>
      <c r="O33" s="8"/>
      <c r="P33" s="4"/>
      <c r="Q33" s="4"/>
      <c r="R33" s="5"/>
      <c r="S33" s="4"/>
      <c r="T33" s="4"/>
      <c r="U33" s="4"/>
      <c r="V33" s="4"/>
      <c r="W33" s="4"/>
      <c r="X33" s="4"/>
      <c r="Y33" s="4"/>
      <c r="Z33" s="4"/>
      <c r="AA33" s="4"/>
      <c r="AB33" s="4"/>
      <c r="AC33" s="50"/>
      <c r="AD33" s="50"/>
      <c r="AE33" s="50"/>
    </row>
    <row r="34" spans="1:31">
      <c r="A34" s="4"/>
      <c r="B34" s="4"/>
      <c r="C34" s="65"/>
      <c r="D34" s="7"/>
      <c r="E34" s="7"/>
      <c r="F34" s="48" t="str">
        <f t="shared" si="0"/>
        <v xml:space="preserve"> </v>
      </c>
      <c r="G34" s="48" t="str">
        <f t="shared" si="1"/>
        <v xml:space="preserve"> </v>
      </c>
      <c r="H34" s="28"/>
      <c r="I34" s="48" t="str">
        <f>IF(H34="","",IF(Sheet1!$A$1=2,IF(AND(H34&gt;=Sheet1!$C$1,H34&lt;=Sheet1!$D$1),"1",IF(OR(H34&gt;=Sheet1!$C$2,H34&lt;=Sheet1!$D$2),"2","ERROR")),IF(AND(H34&gt;=Sheet1!$C$1,H34&lt;=Sheet1!$D$1),"1",IF(AND(H34&gt;=Sheet1!$C$2,H34&lt;=Sheet1!$D$2),"2",IF(OR(H34&gt;=Sheet1!$C$3,H34&lt;=Sheet1!$D$3),"3","ERROR")))))</f>
        <v/>
      </c>
      <c r="J34" s="49" t="str">
        <f>IF(H34="","",IF(AND(H34&gt;=Sheet1!$F$1,H34&lt;=Sheet1!$G$1),"1",IF(AND(H34&gt;=Sheet1!$F$2,H34&lt;=Sheet1!$G$2),"2",IF(AND(H34&gt;=Sheet1!$F$3,H34&lt;=Sheet1!$G$3),"3",IF(AND(H34&gt;=Sheet1!$F$4,H34&lt;=Sheet1!$G$4),"4",IF(AND(H34&gt;=Sheet1!$F$5,H34&lt;=Sheet1!$G$5),"5",IF(AND(H34&gt;=Sheet1!$F$7,H34&lt;=Sheet1!$G$7),"7",IF(AND(H34&gt;=Sheet1!$F$8,H34&lt;=Sheet1!$G$8),"8",IF(OR(H34&gt;=Sheet1!$F$6,H34&lt;=Sheet1!$G$6),"6","ERROR")))))))))</f>
        <v/>
      </c>
      <c r="K34" s="4"/>
      <c r="L34" s="4"/>
      <c r="M34" s="6"/>
      <c r="N34" s="6"/>
      <c r="O34" s="8"/>
      <c r="P34" s="4"/>
      <c r="Q34" s="4"/>
      <c r="R34" s="5"/>
      <c r="S34" s="4"/>
      <c r="T34" s="4"/>
      <c r="U34" s="4"/>
      <c r="V34" s="4"/>
      <c r="W34" s="4"/>
      <c r="X34" s="4"/>
      <c r="Y34" s="4"/>
      <c r="Z34" s="4"/>
      <c r="AA34" s="4"/>
      <c r="AB34" s="4"/>
      <c r="AC34" s="50"/>
      <c r="AD34" s="50"/>
      <c r="AE34" s="50"/>
    </row>
    <row r="35" spans="1:31">
      <c r="A35" s="4"/>
      <c r="B35" s="4"/>
      <c r="C35" s="65"/>
      <c r="D35" s="7"/>
      <c r="E35" s="7"/>
      <c r="F35" s="48" t="str">
        <f t="shared" si="0"/>
        <v xml:space="preserve"> </v>
      </c>
      <c r="G35" s="48" t="str">
        <f t="shared" si="1"/>
        <v xml:space="preserve"> </v>
      </c>
      <c r="H35" s="28"/>
      <c r="I35" s="48" t="str">
        <f>IF(H35="","",IF(Sheet1!$A$1=2,IF(AND(H35&gt;=Sheet1!$C$1,H35&lt;=Sheet1!$D$1),"1",IF(OR(H35&gt;=Sheet1!$C$2,H35&lt;=Sheet1!$D$2),"2","ERROR")),IF(AND(H35&gt;=Sheet1!$C$1,H35&lt;=Sheet1!$D$1),"1",IF(AND(H35&gt;=Sheet1!$C$2,H35&lt;=Sheet1!$D$2),"2",IF(OR(H35&gt;=Sheet1!$C$3,H35&lt;=Sheet1!$D$3),"3","ERROR")))))</f>
        <v/>
      </c>
      <c r="J35" s="49" t="str">
        <f>IF(H35="","",IF(AND(H35&gt;=Sheet1!$F$1,H35&lt;=Sheet1!$G$1),"1",IF(AND(H35&gt;=Sheet1!$F$2,H35&lt;=Sheet1!$G$2),"2",IF(AND(H35&gt;=Sheet1!$F$3,H35&lt;=Sheet1!$G$3),"3",IF(AND(H35&gt;=Sheet1!$F$4,H35&lt;=Sheet1!$G$4),"4",IF(AND(H35&gt;=Sheet1!$F$5,H35&lt;=Sheet1!$G$5),"5",IF(AND(H35&gt;=Sheet1!$F$7,H35&lt;=Sheet1!$G$7),"7",IF(AND(H35&gt;=Sheet1!$F$8,H35&lt;=Sheet1!$G$8),"8",IF(OR(H35&gt;=Sheet1!$F$6,H35&lt;=Sheet1!$G$6),"6","ERROR")))))))))</f>
        <v/>
      </c>
      <c r="K35" s="4"/>
      <c r="L35" s="4"/>
      <c r="M35" s="6"/>
      <c r="N35" s="6"/>
      <c r="O35" s="8"/>
      <c r="P35" s="4"/>
      <c r="Q35" s="4"/>
      <c r="R35" s="5"/>
      <c r="S35" s="4"/>
      <c r="T35" s="4"/>
      <c r="U35" s="4"/>
      <c r="V35" s="4"/>
      <c r="W35" s="4"/>
      <c r="X35" s="4"/>
      <c r="Y35" s="4"/>
      <c r="Z35" s="4"/>
      <c r="AA35" s="4"/>
      <c r="AB35" s="4"/>
      <c r="AC35" s="50"/>
      <c r="AD35" s="50"/>
      <c r="AE35" s="50"/>
    </row>
    <row r="36" spans="1:31">
      <c r="A36" s="4"/>
      <c r="B36" s="4"/>
      <c r="C36" s="65"/>
      <c r="D36" s="7"/>
      <c r="E36" s="7"/>
      <c r="F36" s="48" t="str">
        <f t="shared" si="0"/>
        <v xml:space="preserve"> </v>
      </c>
      <c r="G36" s="48" t="str">
        <f t="shared" si="1"/>
        <v xml:space="preserve"> </v>
      </c>
      <c r="H36" s="28"/>
      <c r="I36" s="48" t="str">
        <f>IF(H36="","",IF(Sheet1!$A$1=2,IF(AND(H36&gt;=Sheet1!$C$1,H36&lt;=Sheet1!$D$1),"1",IF(OR(H36&gt;=Sheet1!$C$2,H36&lt;=Sheet1!$D$2),"2","ERROR")),IF(AND(H36&gt;=Sheet1!$C$1,H36&lt;=Sheet1!$D$1),"1",IF(AND(H36&gt;=Sheet1!$C$2,H36&lt;=Sheet1!$D$2),"2",IF(OR(H36&gt;=Sheet1!$C$3,H36&lt;=Sheet1!$D$3),"3","ERROR")))))</f>
        <v/>
      </c>
      <c r="J36" s="49" t="str">
        <f>IF(H36="","",IF(AND(H36&gt;=Sheet1!$F$1,H36&lt;=Sheet1!$G$1),"1",IF(AND(H36&gt;=Sheet1!$F$2,H36&lt;=Sheet1!$G$2),"2",IF(AND(H36&gt;=Sheet1!$F$3,H36&lt;=Sheet1!$G$3),"3",IF(AND(H36&gt;=Sheet1!$F$4,H36&lt;=Sheet1!$G$4),"4",IF(AND(H36&gt;=Sheet1!$F$5,H36&lt;=Sheet1!$G$5),"5",IF(AND(H36&gt;=Sheet1!$F$7,H36&lt;=Sheet1!$G$7),"7",IF(AND(H36&gt;=Sheet1!$F$8,H36&lt;=Sheet1!$G$8),"8",IF(OR(H36&gt;=Sheet1!$F$6,H36&lt;=Sheet1!$G$6),"6","ERROR")))))))))</f>
        <v/>
      </c>
      <c r="K36" s="4"/>
      <c r="L36" s="4"/>
      <c r="M36" s="6"/>
      <c r="N36" s="6"/>
      <c r="O36" s="8"/>
      <c r="P36" s="4"/>
      <c r="Q36" s="4"/>
      <c r="R36" s="5"/>
      <c r="S36" s="4"/>
      <c r="T36" s="4"/>
      <c r="U36" s="4"/>
      <c r="V36" s="4"/>
      <c r="W36" s="4"/>
      <c r="X36" s="4"/>
      <c r="Y36" s="4"/>
      <c r="Z36" s="4"/>
      <c r="AA36" s="4"/>
      <c r="AB36" s="4"/>
      <c r="AC36" s="50"/>
      <c r="AD36" s="50"/>
      <c r="AE36" s="50"/>
    </row>
    <row r="37" spans="1:31">
      <c r="A37" s="4"/>
      <c r="B37" s="4"/>
      <c r="C37" s="65"/>
      <c r="D37" s="7"/>
      <c r="E37" s="7"/>
      <c r="F37" s="48" t="str">
        <f t="shared" si="0"/>
        <v xml:space="preserve"> </v>
      </c>
      <c r="G37" s="48" t="str">
        <f t="shared" si="1"/>
        <v xml:space="preserve"> </v>
      </c>
      <c r="H37" s="28"/>
      <c r="I37" s="48" t="str">
        <f>IF(H37="","",IF(Sheet1!$A$1=2,IF(AND(H37&gt;=Sheet1!$C$1,H37&lt;=Sheet1!$D$1),"1",IF(OR(H37&gt;=Sheet1!$C$2,H37&lt;=Sheet1!$D$2),"2","ERROR")),IF(AND(H37&gt;=Sheet1!$C$1,H37&lt;=Sheet1!$D$1),"1",IF(AND(H37&gt;=Sheet1!$C$2,H37&lt;=Sheet1!$D$2),"2",IF(OR(H37&gt;=Sheet1!$C$3,H37&lt;=Sheet1!$D$3),"3","ERROR")))))</f>
        <v/>
      </c>
      <c r="J37" s="49" t="str">
        <f>IF(H37="","",IF(AND(H37&gt;=Sheet1!$F$1,H37&lt;=Sheet1!$G$1),"1",IF(AND(H37&gt;=Sheet1!$F$2,H37&lt;=Sheet1!$G$2),"2",IF(AND(H37&gt;=Sheet1!$F$3,H37&lt;=Sheet1!$G$3),"3",IF(AND(H37&gt;=Sheet1!$F$4,H37&lt;=Sheet1!$G$4),"4",IF(AND(H37&gt;=Sheet1!$F$5,H37&lt;=Sheet1!$G$5),"5",IF(AND(H37&gt;=Sheet1!$F$7,H37&lt;=Sheet1!$G$7),"7",IF(AND(H37&gt;=Sheet1!$F$8,H37&lt;=Sheet1!$G$8),"8",IF(OR(H37&gt;=Sheet1!$F$6,H37&lt;=Sheet1!$G$6),"6","ERROR")))))))))</f>
        <v/>
      </c>
      <c r="K37" s="4"/>
      <c r="L37" s="4"/>
      <c r="M37" s="6"/>
      <c r="N37" s="6"/>
      <c r="O37" s="8"/>
      <c r="P37" s="4"/>
      <c r="Q37" s="4"/>
      <c r="R37" s="5"/>
      <c r="S37" s="4"/>
      <c r="T37" s="4"/>
      <c r="U37" s="4"/>
      <c r="V37" s="4"/>
      <c r="W37" s="4"/>
      <c r="X37" s="4"/>
      <c r="Y37" s="4"/>
      <c r="Z37" s="4"/>
      <c r="AA37" s="4"/>
      <c r="AB37" s="4"/>
      <c r="AC37" s="50"/>
      <c r="AD37" s="50"/>
      <c r="AE37" s="50"/>
    </row>
    <row r="38" spans="1:31">
      <c r="A38" s="4"/>
      <c r="B38" s="4"/>
      <c r="C38" s="65"/>
      <c r="D38" s="7"/>
      <c r="E38" s="7"/>
      <c r="F38" s="48" t="str">
        <f t="shared" si="0"/>
        <v xml:space="preserve"> </v>
      </c>
      <c r="G38" s="48" t="str">
        <f t="shared" si="1"/>
        <v xml:space="preserve"> </v>
      </c>
      <c r="H38" s="28"/>
      <c r="I38" s="48" t="str">
        <f>IF(H38="","",IF(Sheet1!$A$1=2,IF(AND(H38&gt;=Sheet1!$C$1,H38&lt;=Sheet1!$D$1),"1",IF(OR(H38&gt;=Sheet1!$C$2,H38&lt;=Sheet1!$D$2),"2","ERROR")),IF(AND(H38&gt;=Sheet1!$C$1,H38&lt;=Sheet1!$D$1),"1",IF(AND(H38&gt;=Sheet1!$C$2,H38&lt;=Sheet1!$D$2),"2",IF(OR(H38&gt;=Sheet1!$C$3,H38&lt;=Sheet1!$D$3),"3","ERROR")))))</f>
        <v/>
      </c>
      <c r="J38" s="49" t="str">
        <f>IF(H38="","",IF(AND(H38&gt;=Sheet1!$F$1,H38&lt;=Sheet1!$G$1),"1",IF(AND(H38&gt;=Sheet1!$F$2,H38&lt;=Sheet1!$G$2),"2",IF(AND(H38&gt;=Sheet1!$F$3,H38&lt;=Sheet1!$G$3),"3",IF(AND(H38&gt;=Sheet1!$F$4,H38&lt;=Sheet1!$G$4),"4",IF(AND(H38&gt;=Sheet1!$F$5,H38&lt;=Sheet1!$G$5),"5",IF(AND(H38&gt;=Sheet1!$F$7,H38&lt;=Sheet1!$G$7),"7",IF(AND(H38&gt;=Sheet1!$F$8,H38&lt;=Sheet1!$G$8),"8",IF(OR(H38&gt;=Sheet1!$F$6,H38&lt;=Sheet1!$G$6),"6","ERROR")))))))))</f>
        <v/>
      </c>
      <c r="K38" s="4"/>
      <c r="L38" s="4"/>
      <c r="M38" s="6"/>
      <c r="N38" s="6"/>
      <c r="O38" s="8"/>
      <c r="P38" s="4"/>
      <c r="Q38" s="4"/>
      <c r="R38" s="5"/>
      <c r="S38" s="4"/>
      <c r="T38" s="4"/>
      <c r="U38" s="4"/>
      <c r="V38" s="4"/>
      <c r="W38" s="4"/>
      <c r="X38" s="4"/>
      <c r="Y38" s="4"/>
      <c r="Z38" s="4"/>
      <c r="AA38" s="4"/>
      <c r="AB38" s="4"/>
      <c r="AC38" s="50"/>
      <c r="AD38" s="50"/>
      <c r="AE38" s="50"/>
    </row>
    <row r="39" spans="1:31">
      <c r="A39" s="4"/>
      <c r="B39" s="4"/>
      <c r="C39" s="65"/>
      <c r="D39" s="7"/>
      <c r="E39" s="7"/>
      <c r="F39" s="48" t="str">
        <f t="shared" si="0"/>
        <v xml:space="preserve"> </v>
      </c>
      <c r="G39" s="48" t="str">
        <f t="shared" si="1"/>
        <v xml:space="preserve"> </v>
      </c>
      <c r="H39" s="28"/>
      <c r="I39" s="48" t="str">
        <f>IF(H39="","",IF(Sheet1!$A$1=2,IF(AND(H39&gt;=Sheet1!$C$1,H39&lt;=Sheet1!$D$1),"1",IF(OR(H39&gt;=Sheet1!$C$2,H39&lt;=Sheet1!$D$2),"2","ERROR")),IF(AND(H39&gt;=Sheet1!$C$1,H39&lt;=Sheet1!$D$1),"1",IF(AND(H39&gt;=Sheet1!$C$2,H39&lt;=Sheet1!$D$2),"2",IF(OR(H39&gt;=Sheet1!$C$3,H39&lt;=Sheet1!$D$3),"3","ERROR")))))</f>
        <v/>
      </c>
      <c r="J39" s="49" t="str">
        <f>IF(H39="","",IF(AND(H39&gt;=Sheet1!$F$1,H39&lt;=Sheet1!$G$1),"1",IF(AND(H39&gt;=Sheet1!$F$2,H39&lt;=Sheet1!$G$2),"2",IF(AND(H39&gt;=Sheet1!$F$3,H39&lt;=Sheet1!$G$3),"3",IF(AND(H39&gt;=Sheet1!$F$4,H39&lt;=Sheet1!$G$4),"4",IF(AND(H39&gt;=Sheet1!$F$5,H39&lt;=Sheet1!$G$5),"5",IF(AND(H39&gt;=Sheet1!$F$7,H39&lt;=Sheet1!$G$7),"7",IF(AND(H39&gt;=Sheet1!$F$8,H39&lt;=Sheet1!$G$8),"8",IF(OR(H39&gt;=Sheet1!$F$6,H39&lt;=Sheet1!$G$6),"6","ERROR")))))))))</f>
        <v/>
      </c>
      <c r="K39" s="4"/>
      <c r="L39" s="4"/>
      <c r="M39" s="6"/>
      <c r="N39" s="6"/>
      <c r="O39" s="8"/>
      <c r="P39" s="4"/>
      <c r="Q39" s="4"/>
      <c r="R39" s="5"/>
      <c r="S39" s="4"/>
      <c r="T39" s="4"/>
      <c r="U39" s="4"/>
      <c r="V39" s="4"/>
      <c r="W39" s="4"/>
      <c r="X39" s="4"/>
      <c r="Y39" s="4"/>
      <c r="Z39" s="4"/>
      <c r="AA39" s="4"/>
      <c r="AB39" s="4"/>
      <c r="AC39" s="50"/>
      <c r="AD39" s="50"/>
      <c r="AE39" s="50"/>
    </row>
    <row r="40" spans="1:31">
      <c r="A40" s="4"/>
      <c r="B40" s="4"/>
      <c r="C40" s="65"/>
      <c r="D40" s="7"/>
      <c r="E40" s="7"/>
      <c r="F40" s="48" t="str">
        <f t="shared" si="0"/>
        <v xml:space="preserve"> </v>
      </c>
      <c r="G40" s="48" t="str">
        <f t="shared" si="1"/>
        <v xml:space="preserve"> </v>
      </c>
      <c r="H40" s="28"/>
      <c r="I40" s="48" t="str">
        <f>IF(H40="","",IF(Sheet1!$A$1=2,IF(AND(H40&gt;=Sheet1!$C$1,H40&lt;=Sheet1!$D$1),"1",IF(OR(H40&gt;=Sheet1!$C$2,H40&lt;=Sheet1!$D$2),"2","ERROR")),IF(AND(H40&gt;=Sheet1!$C$1,H40&lt;=Sheet1!$D$1),"1",IF(AND(H40&gt;=Sheet1!$C$2,H40&lt;=Sheet1!$D$2),"2",IF(OR(H40&gt;=Sheet1!$C$3,H40&lt;=Sheet1!$D$3),"3","ERROR")))))</f>
        <v/>
      </c>
      <c r="J40" s="49" t="str">
        <f>IF(H40="","",IF(AND(H40&gt;=Sheet1!$F$1,H40&lt;=Sheet1!$G$1),"1",IF(AND(H40&gt;=Sheet1!$F$2,H40&lt;=Sheet1!$G$2),"2",IF(AND(H40&gt;=Sheet1!$F$3,H40&lt;=Sheet1!$G$3),"3",IF(AND(H40&gt;=Sheet1!$F$4,H40&lt;=Sheet1!$G$4),"4",IF(AND(H40&gt;=Sheet1!$F$5,H40&lt;=Sheet1!$G$5),"5",IF(AND(H40&gt;=Sheet1!$F$7,H40&lt;=Sheet1!$G$7),"7",IF(AND(H40&gt;=Sheet1!$F$8,H40&lt;=Sheet1!$G$8),"8",IF(OR(H40&gt;=Sheet1!$F$6,H40&lt;=Sheet1!$G$6),"6","ERROR")))))))))</f>
        <v/>
      </c>
      <c r="K40" s="4"/>
      <c r="L40" s="4"/>
      <c r="M40" s="6"/>
      <c r="N40" s="6"/>
      <c r="O40" s="8"/>
      <c r="P40" s="4"/>
      <c r="Q40" s="4"/>
      <c r="R40" s="5"/>
      <c r="S40" s="4"/>
      <c r="T40" s="4"/>
      <c r="U40" s="4"/>
      <c r="V40" s="4"/>
      <c r="W40" s="4"/>
      <c r="X40" s="4"/>
      <c r="Y40" s="4"/>
      <c r="Z40" s="4"/>
      <c r="AA40" s="4"/>
      <c r="AB40" s="4"/>
      <c r="AC40" s="50"/>
      <c r="AD40" s="50"/>
      <c r="AE40" s="50"/>
    </row>
    <row r="41" spans="1:31">
      <c r="A41" s="4"/>
      <c r="B41" s="4"/>
      <c r="C41" s="65"/>
      <c r="D41" s="7"/>
      <c r="E41" s="7"/>
      <c r="F41" s="48" t="str">
        <f t="shared" si="0"/>
        <v xml:space="preserve"> </v>
      </c>
      <c r="G41" s="48" t="str">
        <f t="shared" si="1"/>
        <v xml:space="preserve"> </v>
      </c>
      <c r="H41" s="28"/>
      <c r="I41" s="48" t="str">
        <f>IF(H41="","",IF(Sheet1!$A$1=2,IF(AND(H41&gt;=Sheet1!$C$1,H41&lt;=Sheet1!$D$1),"1",IF(OR(H41&gt;=Sheet1!$C$2,H41&lt;=Sheet1!$D$2),"2","ERROR")),IF(AND(H41&gt;=Sheet1!$C$1,H41&lt;=Sheet1!$D$1),"1",IF(AND(H41&gt;=Sheet1!$C$2,H41&lt;=Sheet1!$D$2),"2",IF(OR(H41&gt;=Sheet1!$C$3,H41&lt;=Sheet1!$D$3),"3","ERROR")))))</f>
        <v/>
      </c>
      <c r="J41" s="49" t="str">
        <f>IF(H41="","",IF(AND(H41&gt;=Sheet1!$F$1,H41&lt;=Sheet1!$G$1),"1",IF(AND(H41&gt;=Sheet1!$F$2,H41&lt;=Sheet1!$G$2),"2",IF(AND(H41&gt;=Sheet1!$F$3,H41&lt;=Sheet1!$G$3),"3",IF(AND(H41&gt;=Sheet1!$F$4,H41&lt;=Sheet1!$G$4),"4",IF(AND(H41&gt;=Sheet1!$F$5,H41&lt;=Sheet1!$G$5),"5",IF(AND(H41&gt;=Sheet1!$F$7,H41&lt;=Sheet1!$G$7),"7",IF(AND(H41&gt;=Sheet1!$F$8,H41&lt;=Sheet1!$G$8),"8",IF(OR(H41&gt;=Sheet1!$F$6,H41&lt;=Sheet1!$G$6),"6","ERROR")))))))))</f>
        <v/>
      </c>
      <c r="K41" s="4"/>
      <c r="L41" s="4"/>
      <c r="M41" s="6"/>
      <c r="N41" s="6"/>
      <c r="O41" s="8"/>
      <c r="P41" s="4"/>
      <c r="Q41" s="4"/>
      <c r="R41" s="5"/>
      <c r="S41" s="4"/>
      <c r="T41" s="4"/>
      <c r="U41" s="4"/>
      <c r="V41" s="4"/>
      <c r="W41" s="4"/>
      <c r="X41" s="4"/>
      <c r="Y41" s="4"/>
      <c r="Z41" s="4"/>
      <c r="AA41" s="4"/>
      <c r="AB41" s="4"/>
      <c r="AC41" s="50"/>
      <c r="AD41" s="50"/>
      <c r="AE41" s="50"/>
    </row>
    <row r="42" spans="1:31">
      <c r="A42" s="4"/>
      <c r="B42" s="4"/>
      <c r="C42" s="65"/>
      <c r="D42" s="7"/>
      <c r="E42" s="7"/>
      <c r="F42" s="48" t="str">
        <f t="shared" si="0"/>
        <v xml:space="preserve"> </v>
      </c>
      <c r="G42" s="48" t="str">
        <f t="shared" si="1"/>
        <v xml:space="preserve"> </v>
      </c>
      <c r="H42" s="28"/>
      <c r="I42" s="48" t="str">
        <f>IF(H42="","",IF(Sheet1!$A$1=2,IF(AND(H42&gt;=Sheet1!$C$1,H42&lt;=Sheet1!$D$1),"1",IF(OR(H42&gt;=Sheet1!$C$2,H42&lt;=Sheet1!$D$2),"2","ERROR")),IF(AND(H42&gt;=Sheet1!$C$1,H42&lt;=Sheet1!$D$1),"1",IF(AND(H42&gt;=Sheet1!$C$2,H42&lt;=Sheet1!$D$2),"2",IF(OR(H42&gt;=Sheet1!$C$3,H42&lt;=Sheet1!$D$3),"3","ERROR")))))</f>
        <v/>
      </c>
      <c r="J42" s="49" t="str">
        <f>IF(H42="","",IF(AND(H42&gt;=Sheet1!$F$1,H42&lt;=Sheet1!$G$1),"1",IF(AND(H42&gt;=Sheet1!$F$2,H42&lt;=Sheet1!$G$2),"2",IF(AND(H42&gt;=Sheet1!$F$3,H42&lt;=Sheet1!$G$3),"3",IF(AND(H42&gt;=Sheet1!$F$4,H42&lt;=Sheet1!$G$4),"4",IF(AND(H42&gt;=Sheet1!$F$5,H42&lt;=Sheet1!$G$5),"5",IF(AND(H42&gt;=Sheet1!$F$7,H42&lt;=Sheet1!$G$7),"7",IF(AND(H42&gt;=Sheet1!$F$8,H42&lt;=Sheet1!$G$8),"8",IF(OR(H42&gt;=Sheet1!$F$6,H42&lt;=Sheet1!$G$6),"6","ERROR")))))))))</f>
        <v/>
      </c>
      <c r="K42" s="4"/>
      <c r="L42" s="4"/>
      <c r="M42" s="6"/>
      <c r="N42" s="6"/>
      <c r="O42" s="8"/>
      <c r="P42" s="4"/>
      <c r="Q42" s="4"/>
      <c r="R42" s="5"/>
      <c r="S42" s="4"/>
      <c r="T42" s="4"/>
      <c r="U42" s="4"/>
      <c r="V42" s="4"/>
      <c r="W42" s="4"/>
      <c r="X42" s="4"/>
      <c r="Y42" s="4"/>
      <c r="Z42" s="4"/>
      <c r="AA42" s="4"/>
      <c r="AB42" s="4"/>
      <c r="AC42" s="50"/>
      <c r="AD42" s="50"/>
      <c r="AE42" s="50"/>
    </row>
    <row r="43" spans="1:31">
      <c r="A43" s="4"/>
      <c r="B43" s="4"/>
      <c r="C43" s="65"/>
      <c r="D43" s="7"/>
      <c r="E43" s="7"/>
      <c r="F43" s="48" t="str">
        <f t="shared" si="0"/>
        <v xml:space="preserve"> </v>
      </c>
      <c r="G43" s="48" t="str">
        <f t="shared" si="1"/>
        <v xml:space="preserve"> </v>
      </c>
      <c r="H43" s="28"/>
      <c r="I43" s="48" t="str">
        <f>IF(H43="","",IF(Sheet1!$A$1=2,IF(AND(H43&gt;=Sheet1!$C$1,H43&lt;=Sheet1!$D$1),"1",IF(OR(H43&gt;=Sheet1!$C$2,H43&lt;=Sheet1!$D$2),"2","ERROR")),IF(AND(H43&gt;=Sheet1!$C$1,H43&lt;=Sheet1!$D$1),"1",IF(AND(H43&gt;=Sheet1!$C$2,H43&lt;=Sheet1!$D$2),"2",IF(OR(H43&gt;=Sheet1!$C$3,H43&lt;=Sheet1!$D$3),"3","ERROR")))))</f>
        <v/>
      </c>
      <c r="J43" s="49" t="str">
        <f>IF(H43="","",IF(AND(H43&gt;=Sheet1!$F$1,H43&lt;=Sheet1!$G$1),"1",IF(AND(H43&gt;=Sheet1!$F$2,H43&lt;=Sheet1!$G$2),"2",IF(AND(H43&gt;=Sheet1!$F$3,H43&lt;=Sheet1!$G$3),"3",IF(AND(H43&gt;=Sheet1!$F$4,H43&lt;=Sheet1!$G$4),"4",IF(AND(H43&gt;=Sheet1!$F$5,H43&lt;=Sheet1!$G$5),"5",IF(AND(H43&gt;=Sheet1!$F$7,H43&lt;=Sheet1!$G$7),"7",IF(AND(H43&gt;=Sheet1!$F$8,H43&lt;=Sheet1!$G$8),"8",IF(OR(H43&gt;=Sheet1!$F$6,H43&lt;=Sheet1!$G$6),"6","ERROR")))))))))</f>
        <v/>
      </c>
      <c r="K43" s="4"/>
      <c r="L43" s="4"/>
      <c r="M43" s="6"/>
      <c r="N43" s="6"/>
      <c r="O43" s="8"/>
      <c r="P43" s="4"/>
      <c r="Q43" s="4"/>
      <c r="R43" s="5"/>
      <c r="S43" s="4"/>
      <c r="T43" s="4"/>
      <c r="U43" s="4"/>
      <c r="V43" s="4"/>
      <c r="W43" s="4"/>
      <c r="X43" s="4"/>
      <c r="Y43" s="4"/>
      <c r="Z43" s="4"/>
      <c r="AA43" s="4"/>
      <c r="AB43" s="4"/>
      <c r="AC43" s="50"/>
      <c r="AD43" s="50"/>
      <c r="AE43" s="50"/>
    </row>
    <row r="44" spans="1:31">
      <c r="A44" s="4"/>
      <c r="B44" s="4"/>
      <c r="C44" s="65"/>
      <c r="D44" s="7"/>
      <c r="E44" s="7"/>
      <c r="F44" s="48" t="str">
        <f t="shared" si="0"/>
        <v xml:space="preserve"> </v>
      </c>
      <c r="G44" s="48" t="str">
        <f t="shared" si="1"/>
        <v xml:space="preserve"> </v>
      </c>
      <c r="H44" s="28"/>
      <c r="I44" s="48" t="str">
        <f>IF(H44="","",IF(Sheet1!$A$1=2,IF(AND(H44&gt;=Sheet1!$C$1,H44&lt;=Sheet1!$D$1),"1",IF(OR(H44&gt;=Sheet1!$C$2,H44&lt;=Sheet1!$D$2),"2","ERROR")),IF(AND(H44&gt;=Sheet1!$C$1,H44&lt;=Sheet1!$D$1),"1",IF(AND(H44&gt;=Sheet1!$C$2,H44&lt;=Sheet1!$D$2),"2",IF(OR(H44&gt;=Sheet1!$C$3,H44&lt;=Sheet1!$D$3),"3","ERROR")))))</f>
        <v/>
      </c>
      <c r="J44" s="49" t="str">
        <f>IF(H44="","",IF(AND(H44&gt;=Sheet1!$F$1,H44&lt;=Sheet1!$G$1),"1",IF(AND(H44&gt;=Sheet1!$F$2,H44&lt;=Sheet1!$G$2),"2",IF(AND(H44&gt;=Sheet1!$F$3,H44&lt;=Sheet1!$G$3),"3",IF(AND(H44&gt;=Sheet1!$F$4,H44&lt;=Sheet1!$G$4),"4",IF(AND(H44&gt;=Sheet1!$F$5,H44&lt;=Sheet1!$G$5),"5",IF(AND(H44&gt;=Sheet1!$F$7,H44&lt;=Sheet1!$G$7),"7",IF(AND(H44&gt;=Sheet1!$F$8,H44&lt;=Sheet1!$G$8),"8",IF(OR(H44&gt;=Sheet1!$F$6,H44&lt;=Sheet1!$G$6),"6","ERROR")))))))))</f>
        <v/>
      </c>
      <c r="K44" s="4"/>
      <c r="L44" s="4"/>
      <c r="M44" s="6"/>
      <c r="N44" s="6"/>
      <c r="O44" s="8"/>
      <c r="P44" s="4"/>
      <c r="Q44" s="4"/>
      <c r="R44" s="5"/>
      <c r="S44" s="4"/>
      <c r="T44" s="4"/>
      <c r="U44" s="4"/>
      <c r="V44" s="4"/>
      <c r="W44" s="4"/>
      <c r="X44" s="4"/>
      <c r="Y44" s="4"/>
      <c r="Z44" s="4"/>
      <c r="AA44" s="4"/>
      <c r="AB44" s="4"/>
      <c r="AC44" s="50"/>
      <c r="AD44" s="50"/>
      <c r="AE44" s="50"/>
    </row>
    <row r="45" spans="1:31">
      <c r="A45" s="4"/>
      <c r="B45" s="4"/>
      <c r="C45" s="65"/>
      <c r="D45" s="7"/>
      <c r="E45" s="7"/>
      <c r="F45" s="48" t="str">
        <f t="shared" si="0"/>
        <v xml:space="preserve"> </v>
      </c>
      <c r="G45" s="48" t="str">
        <f t="shared" si="1"/>
        <v xml:space="preserve"> </v>
      </c>
      <c r="H45" s="28"/>
      <c r="I45" s="48" t="str">
        <f>IF(H45="","",IF(Sheet1!$A$1=2,IF(AND(H45&gt;=Sheet1!$C$1,H45&lt;=Sheet1!$D$1),"1",IF(OR(H45&gt;=Sheet1!$C$2,H45&lt;=Sheet1!$D$2),"2","ERROR")),IF(AND(H45&gt;=Sheet1!$C$1,H45&lt;=Sheet1!$D$1),"1",IF(AND(H45&gt;=Sheet1!$C$2,H45&lt;=Sheet1!$D$2),"2",IF(OR(H45&gt;=Sheet1!$C$3,H45&lt;=Sheet1!$D$3),"3","ERROR")))))</f>
        <v/>
      </c>
      <c r="J45" s="49" t="str">
        <f>IF(H45="","",IF(AND(H45&gt;=Sheet1!$F$1,H45&lt;=Sheet1!$G$1),"1",IF(AND(H45&gt;=Sheet1!$F$2,H45&lt;=Sheet1!$G$2),"2",IF(AND(H45&gt;=Sheet1!$F$3,H45&lt;=Sheet1!$G$3),"3",IF(AND(H45&gt;=Sheet1!$F$4,H45&lt;=Sheet1!$G$4),"4",IF(AND(H45&gt;=Sheet1!$F$5,H45&lt;=Sheet1!$G$5),"5",IF(AND(H45&gt;=Sheet1!$F$7,H45&lt;=Sheet1!$G$7),"7",IF(AND(H45&gt;=Sheet1!$F$8,H45&lt;=Sheet1!$G$8),"8",IF(OR(H45&gt;=Sheet1!$F$6,H45&lt;=Sheet1!$G$6),"6","ERROR")))))))))</f>
        <v/>
      </c>
      <c r="K45" s="4"/>
      <c r="L45" s="4"/>
      <c r="M45" s="6"/>
      <c r="N45" s="6"/>
      <c r="O45" s="8"/>
      <c r="P45" s="4"/>
      <c r="Q45" s="4"/>
      <c r="R45" s="5"/>
      <c r="S45" s="4"/>
      <c r="T45" s="4"/>
      <c r="U45" s="4"/>
      <c r="V45" s="4"/>
      <c r="W45" s="4"/>
      <c r="X45" s="4"/>
      <c r="Y45" s="4"/>
      <c r="Z45" s="4"/>
      <c r="AA45" s="4"/>
      <c r="AB45" s="4"/>
      <c r="AC45" s="50"/>
      <c r="AD45" s="50"/>
      <c r="AE45" s="50"/>
    </row>
    <row r="46" spans="1:31">
      <c r="A46" s="4"/>
      <c r="B46" s="4"/>
      <c r="C46" s="65"/>
      <c r="D46" s="7"/>
      <c r="E46" s="7"/>
      <c r="F46" s="48" t="str">
        <f t="shared" si="0"/>
        <v xml:space="preserve"> </v>
      </c>
      <c r="G46" s="48" t="str">
        <f t="shared" si="1"/>
        <v xml:space="preserve"> </v>
      </c>
      <c r="H46" s="28"/>
      <c r="I46" s="48" t="str">
        <f>IF(H46="","",IF(Sheet1!$A$1=2,IF(AND(H46&gt;=Sheet1!$C$1,H46&lt;=Sheet1!$D$1),"1",IF(OR(H46&gt;=Sheet1!$C$2,H46&lt;=Sheet1!$D$2),"2","ERROR")),IF(AND(H46&gt;=Sheet1!$C$1,H46&lt;=Sheet1!$D$1),"1",IF(AND(H46&gt;=Sheet1!$C$2,H46&lt;=Sheet1!$D$2),"2",IF(OR(H46&gt;=Sheet1!$C$3,H46&lt;=Sheet1!$D$3),"3","ERROR")))))</f>
        <v/>
      </c>
      <c r="J46" s="49" t="str">
        <f>IF(H46="","",IF(AND(H46&gt;=Sheet1!$F$1,H46&lt;=Sheet1!$G$1),"1",IF(AND(H46&gt;=Sheet1!$F$2,H46&lt;=Sheet1!$G$2),"2",IF(AND(H46&gt;=Sheet1!$F$3,H46&lt;=Sheet1!$G$3),"3",IF(AND(H46&gt;=Sheet1!$F$4,H46&lt;=Sheet1!$G$4),"4",IF(AND(H46&gt;=Sheet1!$F$5,H46&lt;=Sheet1!$G$5),"5",IF(AND(H46&gt;=Sheet1!$F$7,H46&lt;=Sheet1!$G$7),"7",IF(AND(H46&gt;=Sheet1!$F$8,H46&lt;=Sheet1!$G$8),"8",IF(OR(H46&gt;=Sheet1!$F$6,H46&lt;=Sheet1!$G$6),"6","ERROR")))))))))</f>
        <v/>
      </c>
      <c r="K46" s="4"/>
      <c r="L46" s="4"/>
      <c r="M46" s="6"/>
      <c r="N46" s="6"/>
      <c r="O46" s="8"/>
      <c r="P46" s="4"/>
      <c r="Q46" s="4"/>
      <c r="R46" s="5"/>
      <c r="S46" s="4"/>
      <c r="T46" s="4"/>
      <c r="U46" s="4"/>
      <c r="V46" s="4"/>
      <c r="W46" s="4"/>
      <c r="X46" s="4"/>
      <c r="Y46" s="4"/>
      <c r="Z46" s="4"/>
      <c r="AA46" s="4"/>
      <c r="AB46" s="4"/>
      <c r="AC46" s="50"/>
      <c r="AD46" s="50"/>
      <c r="AE46" s="50"/>
    </row>
    <row r="47" spans="1:31">
      <c r="A47" s="4"/>
      <c r="B47" s="4"/>
      <c r="C47" s="65"/>
      <c r="D47" s="7"/>
      <c r="E47" s="7"/>
      <c r="F47" s="48" t="str">
        <f t="shared" si="0"/>
        <v xml:space="preserve"> </v>
      </c>
      <c r="G47" s="48" t="str">
        <f t="shared" si="1"/>
        <v xml:space="preserve"> </v>
      </c>
      <c r="H47" s="28"/>
      <c r="I47" s="48" t="str">
        <f>IF(H47="","",IF(Sheet1!$A$1=2,IF(AND(H47&gt;=Sheet1!$C$1,H47&lt;=Sheet1!$D$1),"1",IF(OR(H47&gt;=Sheet1!$C$2,H47&lt;=Sheet1!$D$2),"2","ERROR")),IF(AND(H47&gt;=Sheet1!$C$1,H47&lt;=Sheet1!$D$1),"1",IF(AND(H47&gt;=Sheet1!$C$2,H47&lt;=Sheet1!$D$2),"2",IF(OR(H47&gt;=Sheet1!$C$3,H47&lt;=Sheet1!$D$3),"3","ERROR")))))</f>
        <v/>
      </c>
      <c r="J47" s="49" t="str">
        <f>IF(H47="","",IF(AND(H47&gt;=Sheet1!$F$1,H47&lt;=Sheet1!$G$1),"1",IF(AND(H47&gt;=Sheet1!$F$2,H47&lt;=Sheet1!$G$2),"2",IF(AND(H47&gt;=Sheet1!$F$3,H47&lt;=Sheet1!$G$3),"3",IF(AND(H47&gt;=Sheet1!$F$4,H47&lt;=Sheet1!$G$4),"4",IF(AND(H47&gt;=Sheet1!$F$5,H47&lt;=Sheet1!$G$5),"5",IF(AND(H47&gt;=Sheet1!$F$7,H47&lt;=Sheet1!$G$7),"7",IF(AND(H47&gt;=Sheet1!$F$8,H47&lt;=Sheet1!$G$8),"8",IF(OR(H47&gt;=Sheet1!$F$6,H47&lt;=Sheet1!$G$6),"6","ERROR")))))))))</f>
        <v/>
      </c>
      <c r="K47" s="4"/>
      <c r="L47" s="4"/>
      <c r="M47" s="6"/>
      <c r="N47" s="6"/>
      <c r="O47" s="8"/>
      <c r="P47" s="4"/>
      <c r="Q47" s="4"/>
      <c r="R47" s="5"/>
      <c r="S47" s="4"/>
      <c r="T47" s="4"/>
      <c r="U47" s="4"/>
      <c r="V47" s="4"/>
      <c r="W47" s="4"/>
      <c r="X47" s="4"/>
      <c r="Y47" s="4"/>
      <c r="Z47" s="4"/>
      <c r="AA47" s="4"/>
      <c r="AB47" s="4"/>
      <c r="AC47" s="50"/>
      <c r="AD47" s="50"/>
      <c r="AE47" s="50"/>
    </row>
    <row r="48" spans="1:31">
      <c r="A48" s="4"/>
      <c r="B48" s="4"/>
      <c r="C48" s="65"/>
      <c r="D48" s="7"/>
      <c r="E48" s="7"/>
      <c r="F48" s="48" t="str">
        <f t="shared" si="0"/>
        <v xml:space="preserve"> </v>
      </c>
      <c r="G48" s="48" t="str">
        <f t="shared" si="1"/>
        <v xml:space="preserve"> </v>
      </c>
      <c r="H48" s="28"/>
      <c r="I48" s="48" t="str">
        <f>IF(H48="","",IF(Sheet1!$A$1=2,IF(AND(H48&gt;=Sheet1!$C$1,H48&lt;=Sheet1!$D$1),"1",IF(OR(H48&gt;=Sheet1!$C$2,H48&lt;=Sheet1!$D$2),"2","ERROR")),IF(AND(H48&gt;=Sheet1!$C$1,H48&lt;=Sheet1!$D$1),"1",IF(AND(H48&gt;=Sheet1!$C$2,H48&lt;=Sheet1!$D$2),"2",IF(OR(H48&gt;=Sheet1!$C$3,H48&lt;=Sheet1!$D$3),"3","ERROR")))))</f>
        <v/>
      </c>
      <c r="J48" s="49" t="str">
        <f>IF(H48="","",IF(AND(H48&gt;=Sheet1!$F$1,H48&lt;=Sheet1!$G$1),"1",IF(AND(H48&gt;=Sheet1!$F$2,H48&lt;=Sheet1!$G$2),"2",IF(AND(H48&gt;=Sheet1!$F$3,H48&lt;=Sheet1!$G$3),"3",IF(AND(H48&gt;=Sheet1!$F$4,H48&lt;=Sheet1!$G$4),"4",IF(AND(H48&gt;=Sheet1!$F$5,H48&lt;=Sheet1!$G$5),"5",IF(AND(H48&gt;=Sheet1!$F$7,H48&lt;=Sheet1!$G$7),"7",IF(AND(H48&gt;=Sheet1!$F$8,H48&lt;=Sheet1!$G$8),"8",IF(OR(H48&gt;=Sheet1!$F$6,H48&lt;=Sheet1!$G$6),"6","ERROR")))))))))</f>
        <v/>
      </c>
      <c r="K48" s="4"/>
      <c r="L48" s="4"/>
      <c r="M48" s="6"/>
      <c r="N48" s="6"/>
      <c r="O48" s="8"/>
      <c r="P48" s="4"/>
      <c r="Q48" s="4"/>
      <c r="R48" s="5"/>
      <c r="S48" s="4"/>
      <c r="T48" s="4"/>
      <c r="U48" s="4"/>
      <c r="V48" s="4"/>
      <c r="W48" s="4"/>
      <c r="X48" s="4"/>
      <c r="Y48" s="4"/>
      <c r="Z48" s="4"/>
      <c r="AA48" s="4"/>
      <c r="AB48" s="4"/>
      <c r="AC48" s="50"/>
      <c r="AD48" s="50"/>
      <c r="AE48" s="50"/>
    </row>
    <row r="49" spans="1:31">
      <c r="A49" s="4"/>
      <c r="B49" s="4"/>
      <c r="C49" s="65"/>
      <c r="D49" s="7"/>
      <c r="E49" s="7"/>
      <c r="F49" s="48" t="str">
        <f t="shared" si="0"/>
        <v xml:space="preserve"> </v>
      </c>
      <c r="G49" s="48" t="str">
        <f t="shared" si="1"/>
        <v xml:space="preserve"> </v>
      </c>
      <c r="H49" s="28"/>
      <c r="I49" s="48" t="str">
        <f>IF(H49="","",IF(Sheet1!$A$1=2,IF(AND(H49&gt;=Sheet1!$C$1,H49&lt;=Sheet1!$D$1),"1",IF(OR(H49&gt;=Sheet1!$C$2,H49&lt;=Sheet1!$D$2),"2","ERROR")),IF(AND(H49&gt;=Sheet1!$C$1,H49&lt;=Sheet1!$D$1),"1",IF(AND(H49&gt;=Sheet1!$C$2,H49&lt;=Sheet1!$D$2),"2",IF(OR(H49&gt;=Sheet1!$C$3,H49&lt;=Sheet1!$D$3),"3","ERROR")))))</f>
        <v/>
      </c>
      <c r="J49" s="49" t="str">
        <f>IF(H49="","",IF(AND(H49&gt;=Sheet1!$F$1,H49&lt;=Sheet1!$G$1),"1",IF(AND(H49&gt;=Sheet1!$F$2,H49&lt;=Sheet1!$G$2),"2",IF(AND(H49&gt;=Sheet1!$F$3,H49&lt;=Sheet1!$G$3),"3",IF(AND(H49&gt;=Sheet1!$F$4,H49&lt;=Sheet1!$G$4),"4",IF(AND(H49&gt;=Sheet1!$F$5,H49&lt;=Sheet1!$G$5),"5",IF(AND(H49&gt;=Sheet1!$F$7,H49&lt;=Sheet1!$G$7),"7",IF(AND(H49&gt;=Sheet1!$F$8,H49&lt;=Sheet1!$G$8),"8",IF(OR(H49&gt;=Sheet1!$F$6,H49&lt;=Sheet1!$G$6),"6","ERROR")))))))))</f>
        <v/>
      </c>
      <c r="K49" s="4"/>
      <c r="L49" s="4"/>
      <c r="M49" s="6"/>
      <c r="N49" s="6"/>
      <c r="O49" s="8"/>
      <c r="P49" s="4"/>
      <c r="Q49" s="4"/>
      <c r="R49" s="5"/>
      <c r="S49" s="4"/>
      <c r="T49" s="4"/>
      <c r="U49" s="4"/>
      <c r="V49" s="4"/>
      <c r="W49" s="4"/>
      <c r="X49" s="4"/>
      <c r="Y49" s="4"/>
      <c r="Z49" s="4"/>
      <c r="AA49" s="4"/>
      <c r="AB49" s="4"/>
      <c r="AC49" s="50"/>
      <c r="AD49" s="50"/>
      <c r="AE49" s="50"/>
    </row>
    <row r="50" spans="1:31">
      <c r="A50" s="4"/>
      <c r="B50" s="4"/>
      <c r="C50" s="65"/>
      <c r="D50" s="7"/>
      <c r="E50" s="7"/>
      <c r="F50" s="48" t="str">
        <f t="shared" si="0"/>
        <v xml:space="preserve"> </v>
      </c>
      <c r="G50" s="48" t="str">
        <f t="shared" si="1"/>
        <v xml:space="preserve"> </v>
      </c>
      <c r="H50" s="28"/>
      <c r="I50" s="48" t="str">
        <f>IF(H50="","",IF(Sheet1!$A$1=2,IF(AND(H50&gt;=Sheet1!$C$1,H50&lt;=Sheet1!$D$1),"1",IF(OR(H50&gt;=Sheet1!$C$2,H50&lt;=Sheet1!$D$2),"2","ERROR")),IF(AND(H50&gt;=Sheet1!$C$1,H50&lt;=Sheet1!$D$1),"1",IF(AND(H50&gt;=Sheet1!$C$2,H50&lt;=Sheet1!$D$2),"2",IF(OR(H50&gt;=Sheet1!$C$3,H50&lt;=Sheet1!$D$3),"3","ERROR")))))</f>
        <v/>
      </c>
      <c r="J50" s="49" t="str">
        <f>IF(H50="","",IF(AND(H50&gt;=Sheet1!$F$1,H50&lt;=Sheet1!$G$1),"1",IF(AND(H50&gt;=Sheet1!$F$2,H50&lt;=Sheet1!$G$2),"2",IF(AND(H50&gt;=Sheet1!$F$3,H50&lt;=Sheet1!$G$3),"3",IF(AND(H50&gt;=Sheet1!$F$4,H50&lt;=Sheet1!$G$4),"4",IF(AND(H50&gt;=Sheet1!$F$5,H50&lt;=Sheet1!$G$5),"5",IF(AND(H50&gt;=Sheet1!$F$7,H50&lt;=Sheet1!$G$7),"7",IF(AND(H50&gt;=Sheet1!$F$8,H50&lt;=Sheet1!$G$8),"8",IF(OR(H50&gt;=Sheet1!$F$6,H50&lt;=Sheet1!$G$6),"6","ERROR")))))))))</f>
        <v/>
      </c>
      <c r="K50" s="4"/>
      <c r="L50" s="4"/>
      <c r="M50" s="6"/>
      <c r="N50" s="6"/>
      <c r="O50" s="8"/>
      <c r="P50" s="4"/>
      <c r="Q50" s="4"/>
      <c r="R50" s="5"/>
      <c r="S50" s="4"/>
      <c r="T50" s="4"/>
      <c r="U50" s="4"/>
      <c r="V50" s="4"/>
      <c r="W50" s="4"/>
      <c r="X50" s="4"/>
      <c r="Y50" s="4"/>
      <c r="Z50" s="4"/>
      <c r="AA50" s="4"/>
      <c r="AB50" s="4"/>
      <c r="AC50" s="50"/>
      <c r="AD50" s="50"/>
      <c r="AE50" s="50"/>
    </row>
    <row r="51" spans="1:31">
      <c r="A51" s="4"/>
      <c r="B51" s="4"/>
      <c r="C51" s="65"/>
      <c r="D51" s="7"/>
      <c r="E51" s="7"/>
      <c r="F51" s="48" t="str">
        <f t="shared" si="0"/>
        <v xml:space="preserve"> </v>
      </c>
      <c r="G51" s="48" t="str">
        <f t="shared" si="1"/>
        <v xml:space="preserve"> </v>
      </c>
      <c r="H51" s="28"/>
      <c r="I51" s="48" t="str">
        <f>IF(H51="","",IF(Sheet1!$A$1=2,IF(AND(H51&gt;=Sheet1!$C$1,H51&lt;=Sheet1!$D$1),"1",IF(OR(H51&gt;=Sheet1!$C$2,H51&lt;=Sheet1!$D$2),"2","ERROR")),IF(AND(H51&gt;=Sheet1!$C$1,H51&lt;=Sheet1!$D$1),"1",IF(AND(H51&gt;=Sheet1!$C$2,H51&lt;=Sheet1!$D$2),"2",IF(OR(H51&gt;=Sheet1!$C$3,H51&lt;=Sheet1!$D$3),"3","ERROR")))))</f>
        <v/>
      </c>
      <c r="J51" s="49" t="str">
        <f>IF(H51="","",IF(AND(H51&gt;=Sheet1!$F$1,H51&lt;=Sheet1!$G$1),"1",IF(AND(H51&gt;=Sheet1!$F$2,H51&lt;=Sheet1!$G$2),"2",IF(AND(H51&gt;=Sheet1!$F$3,H51&lt;=Sheet1!$G$3),"3",IF(AND(H51&gt;=Sheet1!$F$4,H51&lt;=Sheet1!$G$4),"4",IF(AND(H51&gt;=Sheet1!$F$5,H51&lt;=Sheet1!$G$5),"5",IF(AND(H51&gt;=Sheet1!$F$7,H51&lt;=Sheet1!$G$7),"7",IF(AND(H51&gt;=Sheet1!$F$8,H51&lt;=Sheet1!$G$8),"8",IF(OR(H51&gt;=Sheet1!$F$6,H51&lt;=Sheet1!$G$6),"6","ERROR")))))))))</f>
        <v/>
      </c>
      <c r="K51" s="4"/>
      <c r="L51" s="4"/>
      <c r="M51" s="6"/>
      <c r="N51" s="6"/>
      <c r="O51" s="8"/>
      <c r="P51" s="4"/>
      <c r="Q51" s="4"/>
      <c r="R51" s="5"/>
      <c r="S51" s="4"/>
      <c r="T51" s="4"/>
      <c r="U51" s="4"/>
      <c r="V51" s="4"/>
      <c r="W51" s="4"/>
      <c r="X51" s="4"/>
      <c r="Y51" s="4"/>
      <c r="Z51" s="4"/>
      <c r="AA51" s="4"/>
      <c r="AB51" s="4"/>
      <c r="AC51" s="50"/>
      <c r="AD51" s="50"/>
      <c r="AE51" s="50"/>
    </row>
    <row r="52" spans="1:31">
      <c r="A52" s="4"/>
      <c r="B52" s="4"/>
      <c r="C52" s="65"/>
      <c r="D52" s="7"/>
      <c r="E52" s="7"/>
      <c r="F52" s="48" t="str">
        <f t="shared" si="0"/>
        <v xml:space="preserve"> </v>
      </c>
      <c r="G52" s="48" t="str">
        <f t="shared" si="1"/>
        <v xml:space="preserve"> </v>
      </c>
      <c r="H52" s="28"/>
      <c r="I52" s="48" t="str">
        <f>IF(H52="","",IF(Sheet1!$A$1=2,IF(AND(H52&gt;=Sheet1!$C$1,H52&lt;=Sheet1!$D$1),"1",IF(OR(H52&gt;=Sheet1!$C$2,H52&lt;=Sheet1!$D$2),"2","ERROR")),IF(AND(H52&gt;=Sheet1!$C$1,H52&lt;=Sheet1!$D$1),"1",IF(AND(H52&gt;=Sheet1!$C$2,H52&lt;=Sheet1!$D$2),"2",IF(OR(H52&gt;=Sheet1!$C$3,H52&lt;=Sheet1!$D$3),"3","ERROR")))))</f>
        <v/>
      </c>
      <c r="J52" s="49" t="str">
        <f>IF(H52="","",IF(AND(H52&gt;=Sheet1!$F$1,H52&lt;=Sheet1!$G$1),"1",IF(AND(H52&gt;=Sheet1!$F$2,H52&lt;=Sheet1!$G$2),"2",IF(AND(H52&gt;=Sheet1!$F$3,H52&lt;=Sheet1!$G$3),"3",IF(AND(H52&gt;=Sheet1!$F$4,H52&lt;=Sheet1!$G$4),"4",IF(AND(H52&gt;=Sheet1!$F$5,H52&lt;=Sheet1!$G$5),"5",IF(AND(H52&gt;=Sheet1!$F$7,H52&lt;=Sheet1!$G$7),"7",IF(AND(H52&gt;=Sheet1!$F$8,H52&lt;=Sheet1!$G$8),"8",IF(OR(H52&gt;=Sheet1!$F$6,H52&lt;=Sheet1!$G$6),"6","ERROR")))))))))</f>
        <v/>
      </c>
      <c r="K52" s="4"/>
      <c r="L52" s="4"/>
      <c r="M52" s="6"/>
      <c r="N52" s="6"/>
      <c r="O52" s="8"/>
      <c r="P52" s="4"/>
      <c r="Q52" s="4"/>
      <c r="R52" s="5"/>
      <c r="S52" s="4"/>
      <c r="T52" s="4"/>
      <c r="U52" s="4"/>
      <c r="V52" s="4"/>
      <c r="W52" s="4"/>
      <c r="X52" s="4"/>
      <c r="Y52" s="4"/>
      <c r="Z52" s="4"/>
      <c r="AA52" s="4"/>
      <c r="AB52" s="4"/>
      <c r="AC52" s="50"/>
      <c r="AD52" s="50"/>
      <c r="AE52" s="50"/>
    </row>
    <row r="53" spans="1:31">
      <c r="A53" s="4"/>
      <c r="B53" s="4"/>
      <c r="C53" s="65"/>
      <c r="D53" s="7"/>
      <c r="E53" s="7"/>
      <c r="F53" s="48" t="str">
        <f t="shared" si="0"/>
        <v xml:space="preserve"> </v>
      </c>
      <c r="G53" s="48" t="str">
        <f t="shared" si="1"/>
        <v xml:space="preserve"> </v>
      </c>
      <c r="H53" s="28"/>
      <c r="I53" s="48" t="str">
        <f>IF(H53="","",IF(Sheet1!$A$1=2,IF(AND(H53&gt;=Sheet1!$C$1,H53&lt;=Sheet1!$D$1),"1",IF(OR(H53&gt;=Sheet1!$C$2,H53&lt;=Sheet1!$D$2),"2","ERROR")),IF(AND(H53&gt;=Sheet1!$C$1,H53&lt;=Sheet1!$D$1),"1",IF(AND(H53&gt;=Sheet1!$C$2,H53&lt;=Sheet1!$D$2),"2",IF(OR(H53&gt;=Sheet1!$C$3,H53&lt;=Sheet1!$D$3),"3","ERROR")))))</f>
        <v/>
      </c>
      <c r="J53" s="49" t="str">
        <f>IF(H53="","",IF(AND(H53&gt;=Sheet1!$F$1,H53&lt;=Sheet1!$G$1),"1",IF(AND(H53&gt;=Sheet1!$F$2,H53&lt;=Sheet1!$G$2),"2",IF(AND(H53&gt;=Sheet1!$F$3,H53&lt;=Sheet1!$G$3),"3",IF(AND(H53&gt;=Sheet1!$F$4,H53&lt;=Sheet1!$G$4),"4",IF(AND(H53&gt;=Sheet1!$F$5,H53&lt;=Sheet1!$G$5),"5",IF(AND(H53&gt;=Sheet1!$F$7,H53&lt;=Sheet1!$G$7),"7",IF(AND(H53&gt;=Sheet1!$F$8,H53&lt;=Sheet1!$G$8),"8",IF(OR(H53&gt;=Sheet1!$F$6,H53&lt;=Sheet1!$G$6),"6","ERROR")))))))))</f>
        <v/>
      </c>
      <c r="K53" s="4"/>
      <c r="L53" s="4"/>
      <c r="M53" s="6"/>
      <c r="N53" s="6"/>
      <c r="O53" s="8"/>
      <c r="P53" s="4"/>
      <c r="Q53" s="4"/>
      <c r="R53" s="5"/>
      <c r="S53" s="4"/>
      <c r="T53" s="4"/>
      <c r="U53" s="4"/>
      <c r="V53" s="4"/>
      <c r="W53" s="4"/>
      <c r="X53" s="4"/>
      <c r="Y53" s="4"/>
      <c r="Z53" s="4"/>
      <c r="AA53" s="4"/>
      <c r="AB53" s="4"/>
      <c r="AC53" s="50"/>
      <c r="AD53" s="50"/>
      <c r="AE53" s="50"/>
    </row>
    <row r="54" spans="1:31">
      <c r="A54" s="4"/>
      <c r="B54" s="4"/>
      <c r="C54" s="65"/>
      <c r="D54" s="7"/>
      <c r="E54" s="7"/>
      <c r="F54" s="48" t="str">
        <f t="shared" si="0"/>
        <v xml:space="preserve"> </v>
      </c>
      <c r="G54" s="48" t="str">
        <f t="shared" si="1"/>
        <v xml:space="preserve"> </v>
      </c>
      <c r="H54" s="28"/>
      <c r="I54" s="48" t="str">
        <f>IF(H54="","",IF(Sheet1!$A$1=2,IF(AND(H54&gt;=Sheet1!$C$1,H54&lt;=Sheet1!$D$1),"1",IF(OR(H54&gt;=Sheet1!$C$2,H54&lt;=Sheet1!$D$2),"2","ERROR")),IF(AND(H54&gt;=Sheet1!$C$1,H54&lt;=Sheet1!$D$1),"1",IF(AND(H54&gt;=Sheet1!$C$2,H54&lt;=Sheet1!$D$2),"2",IF(OR(H54&gt;=Sheet1!$C$3,H54&lt;=Sheet1!$D$3),"3","ERROR")))))</f>
        <v/>
      </c>
      <c r="J54" s="49" t="str">
        <f>IF(H54="","",IF(AND(H54&gt;=Sheet1!$F$1,H54&lt;=Sheet1!$G$1),"1",IF(AND(H54&gt;=Sheet1!$F$2,H54&lt;=Sheet1!$G$2),"2",IF(AND(H54&gt;=Sheet1!$F$3,H54&lt;=Sheet1!$G$3),"3",IF(AND(H54&gt;=Sheet1!$F$4,H54&lt;=Sheet1!$G$4),"4",IF(AND(H54&gt;=Sheet1!$F$5,H54&lt;=Sheet1!$G$5),"5",IF(AND(H54&gt;=Sheet1!$F$7,H54&lt;=Sheet1!$G$7),"7",IF(AND(H54&gt;=Sheet1!$F$8,H54&lt;=Sheet1!$G$8),"8",IF(OR(H54&gt;=Sheet1!$F$6,H54&lt;=Sheet1!$G$6),"6","ERROR")))))))))</f>
        <v/>
      </c>
      <c r="K54" s="4"/>
      <c r="L54" s="4"/>
      <c r="M54" s="6"/>
      <c r="N54" s="6"/>
      <c r="O54" s="8"/>
      <c r="P54" s="4"/>
      <c r="Q54" s="4"/>
      <c r="R54" s="5"/>
      <c r="S54" s="4"/>
      <c r="T54" s="4"/>
      <c r="U54" s="4"/>
      <c r="V54" s="4"/>
      <c r="W54" s="4"/>
      <c r="X54" s="4"/>
      <c r="Y54" s="4"/>
      <c r="Z54" s="4"/>
      <c r="AA54" s="4"/>
      <c r="AB54" s="4"/>
      <c r="AC54" s="50"/>
      <c r="AD54" s="50"/>
      <c r="AE54" s="50"/>
    </row>
    <row r="55" spans="1:31">
      <c r="A55" s="4"/>
      <c r="B55" s="4"/>
      <c r="C55" s="65"/>
      <c r="D55" s="7"/>
      <c r="E55" s="7"/>
      <c r="F55" s="48" t="str">
        <f t="shared" si="0"/>
        <v xml:space="preserve"> </v>
      </c>
      <c r="G55" s="48" t="str">
        <f t="shared" si="1"/>
        <v xml:space="preserve"> </v>
      </c>
      <c r="H55" s="28"/>
      <c r="I55" s="48" t="str">
        <f>IF(H55="","",IF(Sheet1!$A$1=2,IF(AND(H55&gt;=Sheet1!$C$1,H55&lt;=Sheet1!$D$1),"1",IF(OR(H55&gt;=Sheet1!$C$2,H55&lt;=Sheet1!$D$2),"2","ERROR")),IF(AND(H55&gt;=Sheet1!$C$1,H55&lt;=Sheet1!$D$1),"1",IF(AND(H55&gt;=Sheet1!$C$2,H55&lt;=Sheet1!$D$2),"2",IF(OR(H55&gt;=Sheet1!$C$3,H55&lt;=Sheet1!$D$3),"3","ERROR")))))</f>
        <v/>
      </c>
      <c r="J55" s="49" t="str">
        <f>IF(H55="","",IF(AND(H55&gt;=Sheet1!$F$1,H55&lt;=Sheet1!$G$1),"1",IF(AND(H55&gt;=Sheet1!$F$2,H55&lt;=Sheet1!$G$2),"2",IF(AND(H55&gt;=Sheet1!$F$3,H55&lt;=Sheet1!$G$3),"3",IF(AND(H55&gt;=Sheet1!$F$4,H55&lt;=Sheet1!$G$4),"4",IF(AND(H55&gt;=Sheet1!$F$5,H55&lt;=Sheet1!$G$5),"5",IF(AND(H55&gt;=Sheet1!$F$7,H55&lt;=Sheet1!$G$7),"7",IF(AND(H55&gt;=Sheet1!$F$8,H55&lt;=Sheet1!$G$8),"8",IF(OR(H55&gt;=Sheet1!$F$6,H55&lt;=Sheet1!$G$6),"6","ERROR")))))))))</f>
        <v/>
      </c>
      <c r="K55" s="4"/>
      <c r="L55" s="4"/>
      <c r="M55" s="6"/>
      <c r="N55" s="6"/>
      <c r="O55" s="8"/>
      <c r="P55" s="4"/>
      <c r="Q55" s="4"/>
      <c r="R55" s="5"/>
      <c r="S55" s="4"/>
      <c r="T55" s="4"/>
      <c r="U55" s="4"/>
      <c r="V55" s="4"/>
      <c r="W55" s="4"/>
      <c r="X55" s="4"/>
      <c r="Y55" s="4"/>
      <c r="Z55" s="4"/>
      <c r="AA55" s="4"/>
      <c r="AB55" s="4"/>
      <c r="AC55" s="50"/>
      <c r="AD55" s="50"/>
      <c r="AE55" s="50"/>
    </row>
    <row r="56" spans="1:31">
      <c r="A56" s="4"/>
      <c r="B56" s="4"/>
      <c r="C56" s="65"/>
      <c r="D56" s="7"/>
      <c r="E56" s="7"/>
      <c r="F56" s="48" t="str">
        <f t="shared" si="0"/>
        <v xml:space="preserve"> </v>
      </c>
      <c r="G56" s="48" t="str">
        <f t="shared" si="1"/>
        <v xml:space="preserve"> </v>
      </c>
      <c r="H56" s="28"/>
      <c r="I56" s="48" t="str">
        <f>IF(H56="","",IF(Sheet1!$A$1=2,IF(AND(H56&gt;=Sheet1!$C$1,H56&lt;=Sheet1!$D$1),"1",IF(OR(H56&gt;=Sheet1!$C$2,H56&lt;=Sheet1!$D$2),"2","ERROR")),IF(AND(H56&gt;=Sheet1!$C$1,H56&lt;=Sheet1!$D$1),"1",IF(AND(H56&gt;=Sheet1!$C$2,H56&lt;=Sheet1!$D$2),"2",IF(OR(H56&gt;=Sheet1!$C$3,H56&lt;=Sheet1!$D$3),"3","ERROR")))))</f>
        <v/>
      </c>
      <c r="J56" s="49" t="str">
        <f>IF(H56="","",IF(AND(H56&gt;=Sheet1!$F$1,H56&lt;=Sheet1!$G$1),"1",IF(AND(H56&gt;=Sheet1!$F$2,H56&lt;=Sheet1!$G$2),"2",IF(AND(H56&gt;=Sheet1!$F$3,H56&lt;=Sheet1!$G$3),"3",IF(AND(H56&gt;=Sheet1!$F$4,H56&lt;=Sheet1!$G$4),"4",IF(AND(H56&gt;=Sheet1!$F$5,H56&lt;=Sheet1!$G$5),"5",IF(AND(H56&gt;=Sheet1!$F$7,H56&lt;=Sheet1!$G$7),"7",IF(AND(H56&gt;=Sheet1!$F$8,H56&lt;=Sheet1!$G$8),"8",IF(OR(H56&gt;=Sheet1!$F$6,H56&lt;=Sheet1!$G$6),"6","ERROR")))))))))</f>
        <v/>
      </c>
      <c r="K56" s="4"/>
      <c r="L56" s="4"/>
      <c r="M56" s="6"/>
      <c r="N56" s="6"/>
      <c r="O56" s="8"/>
      <c r="P56" s="4"/>
      <c r="Q56" s="4"/>
      <c r="R56" s="5"/>
      <c r="S56" s="4"/>
      <c r="T56" s="4"/>
      <c r="U56" s="4"/>
      <c r="V56" s="4"/>
      <c r="W56" s="4"/>
      <c r="X56" s="4"/>
      <c r="Y56" s="4"/>
      <c r="Z56" s="4"/>
      <c r="AA56" s="4"/>
      <c r="AB56" s="4"/>
      <c r="AC56" s="50"/>
      <c r="AD56" s="50"/>
      <c r="AE56" s="50"/>
    </row>
    <row r="57" spans="1:31">
      <c r="A57" s="4"/>
      <c r="B57" s="4"/>
      <c r="C57" s="65"/>
      <c r="D57" s="7"/>
      <c r="E57" s="7"/>
      <c r="F57" s="48" t="str">
        <f t="shared" si="0"/>
        <v xml:space="preserve"> </v>
      </c>
      <c r="G57" s="48" t="str">
        <f t="shared" si="1"/>
        <v xml:space="preserve"> </v>
      </c>
      <c r="H57" s="28"/>
      <c r="I57" s="48" t="str">
        <f>IF(H57="","",IF(Sheet1!$A$1=2,IF(AND(H57&gt;=Sheet1!$C$1,H57&lt;=Sheet1!$D$1),"1",IF(OR(H57&gt;=Sheet1!$C$2,H57&lt;=Sheet1!$D$2),"2","ERROR")),IF(AND(H57&gt;=Sheet1!$C$1,H57&lt;=Sheet1!$D$1),"1",IF(AND(H57&gt;=Sheet1!$C$2,H57&lt;=Sheet1!$D$2),"2",IF(OR(H57&gt;=Sheet1!$C$3,H57&lt;=Sheet1!$D$3),"3","ERROR")))))</f>
        <v/>
      </c>
      <c r="J57" s="49" t="str">
        <f>IF(H57="","",IF(AND(H57&gt;=Sheet1!$F$1,H57&lt;=Sheet1!$G$1),"1",IF(AND(H57&gt;=Sheet1!$F$2,H57&lt;=Sheet1!$G$2),"2",IF(AND(H57&gt;=Sheet1!$F$3,H57&lt;=Sheet1!$G$3),"3",IF(AND(H57&gt;=Sheet1!$F$4,H57&lt;=Sheet1!$G$4),"4",IF(AND(H57&gt;=Sheet1!$F$5,H57&lt;=Sheet1!$G$5),"5",IF(AND(H57&gt;=Sheet1!$F$7,H57&lt;=Sheet1!$G$7),"7",IF(AND(H57&gt;=Sheet1!$F$8,H57&lt;=Sheet1!$G$8),"8",IF(OR(H57&gt;=Sheet1!$F$6,H57&lt;=Sheet1!$G$6),"6","ERROR")))))))))</f>
        <v/>
      </c>
      <c r="K57" s="4"/>
      <c r="L57" s="4"/>
      <c r="M57" s="6"/>
      <c r="N57" s="6"/>
      <c r="O57" s="8"/>
      <c r="P57" s="4"/>
      <c r="Q57" s="4"/>
      <c r="R57" s="5"/>
      <c r="S57" s="4"/>
      <c r="T57" s="4"/>
      <c r="U57" s="4"/>
      <c r="V57" s="4"/>
      <c r="W57" s="4"/>
      <c r="X57" s="4"/>
      <c r="Y57" s="4"/>
      <c r="Z57" s="4"/>
      <c r="AA57" s="4"/>
      <c r="AB57" s="4"/>
      <c r="AC57" s="50"/>
      <c r="AD57" s="50"/>
      <c r="AE57" s="50"/>
    </row>
    <row r="58" spans="1:31">
      <c r="A58" s="4"/>
      <c r="B58" s="4"/>
      <c r="C58" s="65"/>
      <c r="D58" s="7"/>
      <c r="E58" s="7"/>
      <c r="F58" s="48" t="str">
        <f t="shared" si="0"/>
        <v xml:space="preserve"> </v>
      </c>
      <c r="G58" s="48" t="str">
        <f t="shared" si="1"/>
        <v xml:space="preserve"> </v>
      </c>
      <c r="H58" s="28"/>
      <c r="I58" s="48" t="str">
        <f>IF(H58="","",IF(Sheet1!$A$1=2,IF(AND(H58&gt;=Sheet1!$C$1,H58&lt;=Sheet1!$D$1),"1",IF(OR(H58&gt;=Sheet1!$C$2,H58&lt;=Sheet1!$D$2),"2","ERROR")),IF(AND(H58&gt;=Sheet1!$C$1,H58&lt;=Sheet1!$D$1),"1",IF(AND(H58&gt;=Sheet1!$C$2,H58&lt;=Sheet1!$D$2),"2",IF(OR(H58&gt;=Sheet1!$C$3,H58&lt;=Sheet1!$D$3),"3","ERROR")))))</f>
        <v/>
      </c>
      <c r="J58" s="49" t="str">
        <f>IF(H58="","",IF(AND(H58&gt;=Sheet1!$F$1,H58&lt;=Sheet1!$G$1),"1",IF(AND(H58&gt;=Sheet1!$F$2,H58&lt;=Sheet1!$G$2),"2",IF(AND(H58&gt;=Sheet1!$F$3,H58&lt;=Sheet1!$G$3),"3",IF(AND(H58&gt;=Sheet1!$F$4,H58&lt;=Sheet1!$G$4),"4",IF(AND(H58&gt;=Sheet1!$F$5,H58&lt;=Sheet1!$G$5),"5",IF(AND(H58&gt;=Sheet1!$F$7,H58&lt;=Sheet1!$G$7),"7",IF(AND(H58&gt;=Sheet1!$F$8,H58&lt;=Sheet1!$G$8),"8",IF(OR(H58&gt;=Sheet1!$F$6,H58&lt;=Sheet1!$G$6),"6","ERROR")))))))))</f>
        <v/>
      </c>
      <c r="K58" s="4"/>
      <c r="L58" s="4"/>
      <c r="M58" s="6"/>
      <c r="N58" s="6"/>
      <c r="O58" s="8"/>
      <c r="P58" s="4"/>
      <c r="Q58" s="4"/>
      <c r="R58" s="5"/>
      <c r="S58" s="4"/>
      <c r="T58" s="4"/>
      <c r="U58" s="4"/>
      <c r="V58" s="4"/>
      <c r="W58" s="4"/>
      <c r="X58" s="4"/>
      <c r="Y58" s="4"/>
      <c r="Z58" s="4"/>
      <c r="AA58" s="4"/>
      <c r="AB58" s="4"/>
      <c r="AC58" s="50"/>
      <c r="AD58" s="50"/>
      <c r="AE58" s="50"/>
    </row>
    <row r="59" spans="1:31">
      <c r="A59" s="4"/>
      <c r="B59" s="4"/>
      <c r="C59" s="65"/>
      <c r="D59" s="7"/>
      <c r="E59" s="7"/>
      <c r="F59" s="48" t="str">
        <f t="shared" si="0"/>
        <v xml:space="preserve"> </v>
      </c>
      <c r="G59" s="48" t="str">
        <f t="shared" si="1"/>
        <v xml:space="preserve"> </v>
      </c>
      <c r="H59" s="28"/>
      <c r="I59" s="48" t="str">
        <f>IF(H59="","",IF(Sheet1!$A$1=2,IF(AND(H59&gt;=Sheet1!$C$1,H59&lt;=Sheet1!$D$1),"1",IF(OR(H59&gt;=Sheet1!$C$2,H59&lt;=Sheet1!$D$2),"2","ERROR")),IF(AND(H59&gt;=Sheet1!$C$1,H59&lt;=Sheet1!$D$1),"1",IF(AND(H59&gt;=Sheet1!$C$2,H59&lt;=Sheet1!$D$2),"2",IF(OR(H59&gt;=Sheet1!$C$3,H59&lt;=Sheet1!$D$3),"3","ERROR")))))</f>
        <v/>
      </c>
      <c r="J59" s="49" t="str">
        <f>IF(H59="","",IF(AND(H59&gt;=Sheet1!$F$1,H59&lt;=Sheet1!$G$1),"1",IF(AND(H59&gt;=Sheet1!$F$2,H59&lt;=Sheet1!$G$2),"2",IF(AND(H59&gt;=Sheet1!$F$3,H59&lt;=Sheet1!$G$3),"3",IF(AND(H59&gt;=Sheet1!$F$4,H59&lt;=Sheet1!$G$4),"4",IF(AND(H59&gt;=Sheet1!$F$5,H59&lt;=Sheet1!$G$5),"5",IF(AND(H59&gt;=Sheet1!$F$7,H59&lt;=Sheet1!$G$7),"7",IF(AND(H59&gt;=Sheet1!$F$8,H59&lt;=Sheet1!$G$8),"8",IF(OR(H59&gt;=Sheet1!$F$6,H59&lt;=Sheet1!$G$6),"6","ERROR")))))))))</f>
        <v/>
      </c>
      <c r="K59" s="4"/>
      <c r="L59" s="4"/>
      <c r="M59" s="6"/>
      <c r="N59" s="6"/>
      <c r="O59" s="8"/>
      <c r="P59" s="4"/>
      <c r="Q59" s="4"/>
      <c r="R59" s="5"/>
      <c r="S59" s="4"/>
      <c r="T59" s="4"/>
      <c r="U59" s="4"/>
      <c r="V59" s="4"/>
      <c r="W59" s="4"/>
      <c r="X59" s="4"/>
      <c r="Y59" s="4"/>
      <c r="Z59" s="4"/>
      <c r="AA59" s="4"/>
      <c r="AB59" s="4"/>
      <c r="AC59" s="50"/>
      <c r="AD59" s="50"/>
      <c r="AE59" s="50"/>
    </row>
    <row r="60" spans="1:31">
      <c r="A60" s="4"/>
      <c r="B60" s="4"/>
      <c r="C60" s="65"/>
      <c r="D60" s="7"/>
      <c r="E60" s="7"/>
      <c r="F60" s="48" t="str">
        <f t="shared" si="0"/>
        <v xml:space="preserve"> </v>
      </c>
      <c r="G60" s="48" t="str">
        <f t="shared" si="1"/>
        <v xml:space="preserve"> </v>
      </c>
      <c r="H60" s="28"/>
      <c r="I60" s="48" t="str">
        <f>IF(H60="","",IF(Sheet1!$A$1=2,IF(AND(H60&gt;=Sheet1!$C$1,H60&lt;=Sheet1!$D$1),"1",IF(OR(H60&gt;=Sheet1!$C$2,H60&lt;=Sheet1!$D$2),"2","ERROR")),IF(AND(H60&gt;=Sheet1!$C$1,H60&lt;=Sheet1!$D$1),"1",IF(AND(H60&gt;=Sheet1!$C$2,H60&lt;=Sheet1!$D$2),"2",IF(OR(H60&gt;=Sheet1!$C$3,H60&lt;=Sheet1!$D$3),"3","ERROR")))))</f>
        <v/>
      </c>
      <c r="J60" s="49" t="str">
        <f>IF(H60="","",IF(AND(H60&gt;=Sheet1!$F$1,H60&lt;=Sheet1!$G$1),"1",IF(AND(H60&gt;=Sheet1!$F$2,H60&lt;=Sheet1!$G$2),"2",IF(AND(H60&gt;=Sheet1!$F$3,H60&lt;=Sheet1!$G$3),"3",IF(AND(H60&gt;=Sheet1!$F$4,H60&lt;=Sheet1!$G$4),"4",IF(AND(H60&gt;=Sheet1!$F$5,H60&lt;=Sheet1!$G$5),"5",IF(AND(H60&gt;=Sheet1!$F$7,H60&lt;=Sheet1!$G$7),"7",IF(AND(H60&gt;=Sheet1!$F$8,H60&lt;=Sheet1!$G$8),"8",IF(OR(H60&gt;=Sheet1!$F$6,H60&lt;=Sheet1!$G$6),"6","ERROR")))))))))</f>
        <v/>
      </c>
      <c r="K60" s="4"/>
      <c r="L60" s="4"/>
      <c r="M60" s="6"/>
      <c r="N60" s="6"/>
      <c r="O60" s="8"/>
      <c r="P60" s="4"/>
      <c r="Q60" s="4"/>
      <c r="R60" s="5"/>
      <c r="S60" s="4"/>
      <c r="T60" s="4"/>
      <c r="U60" s="4"/>
      <c r="V60" s="4"/>
      <c r="W60" s="4"/>
      <c r="X60" s="4"/>
      <c r="Y60" s="4"/>
      <c r="Z60" s="4"/>
      <c r="AA60" s="4"/>
      <c r="AB60" s="4"/>
      <c r="AC60" s="50"/>
      <c r="AD60" s="50"/>
      <c r="AE60" s="50"/>
    </row>
    <row r="61" spans="1:31">
      <c r="A61" s="4"/>
      <c r="B61" s="4"/>
      <c r="C61" s="65"/>
      <c r="D61" s="7"/>
      <c r="E61" s="7"/>
      <c r="F61" s="48" t="str">
        <f t="shared" si="0"/>
        <v xml:space="preserve"> </v>
      </c>
      <c r="G61" s="48" t="str">
        <f t="shared" si="1"/>
        <v xml:space="preserve"> </v>
      </c>
      <c r="H61" s="28"/>
      <c r="I61" s="48" t="str">
        <f>IF(H61="","",IF(Sheet1!$A$1=2,IF(AND(H61&gt;=Sheet1!$C$1,H61&lt;=Sheet1!$D$1),"1",IF(OR(H61&gt;=Sheet1!$C$2,H61&lt;=Sheet1!$D$2),"2","ERROR")),IF(AND(H61&gt;=Sheet1!$C$1,H61&lt;=Sheet1!$D$1),"1",IF(AND(H61&gt;=Sheet1!$C$2,H61&lt;=Sheet1!$D$2),"2",IF(OR(H61&gt;=Sheet1!$C$3,H61&lt;=Sheet1!$D$3),"3","ERROR")))))</f>
        <v/>
      </c>
      <c r="J61" s="49" t="str">
        <f>IF(H61="","",IF(AND(H61&gt;=Sheet1!$F$1,H61&lt;=Sheet1!$G$1),"1",IF(AND(H61&gt;=Sheet1!$F$2,H61&lt;=Sheet1!$G$2),"2",IF(AND(H61&gt;=Sheet1!$F$3,H61&lt;=Sheet1!$G$3),"3",IF(AND(H61&gt;=Sheet1!$F$4,H61&lt;=Sheet1!$G$4),"4",IF(AND(H61&gt;=Sheet1!$F$5,H61&lt;=Sheet1!$G$5),"5",IF(AND(H61&gt;=Sheet1!$F$7,H61&lt;=Sheet1!$G$7),"7",IF(AND(H61&gt;=Sheet1!$F$8,H61&lt;=Sheet1!$G$8),"8",IF(OR(H61&gt;=Sheet1!$F$6,H61&lt;=Sheet1!$G$6),"6","ERROR")))))))))</f>
        <v/>
      </c>
      <c r="K61" s="4"/>
      <c r="L61" s="4"/>
      <c r="M61" s="6"/>
      <c r="N61" s="6"/>
      <c r="O61" s="8"/>
      <c r="P61" s="4"/>
      <c r="Q61" s="4"/>
      <c r="R61" s="5"/>
      <c r="S61" s="4"/>
      <c r="T61" s="4"/>
      <c r="U61" s="4"/>
      <c r="V61" s="4"/>
      <c r="W61" s="4"/>
      <c r="X61" s="4"/>
      <c r="Y61" s="4"/>
      <c r="Z61" s="4"/>
      <c r="AA61" s="4"/>
      <c r="AB61" s="4"/>
      <c r="AC61" s="50"/>
      <c r="AD61" s="50"/>
      <c r="AE61" s="50"/>
    </row>
    <row r="62" spans="1:31">
      <c r="A62" s="4"/>
      <c r="B62" s="4"/>
      <c r="C62" s="65"/>
      <c r="D62" s="7"/>
      <c r="E62" s="7"/>
      <c r="F62" s="48" t="str">
        <f t="shared" si="0"/>
        <v xml:space="preserve"> </v>
      </c>
      <c r="G62" s="48" t="str">
        <f t="shared" si="1"/>
        <v xml:space="preserve"> </v>
      </c>
      <c r="H62" s="28"/>
      <c r="I62" s="48" t="str">
        <f>IF(H62="","",IF(Sheet1!$A$1=2,IF(AND(H62&gt;=Sheet1!$C$1,H62&lt;=Sheet1!$D$1),"1",IF(OR(H62&gt;=Sheet1!$C$2,H62&lt;=Sheet1!$D$2),"2","ERROR")),IF(AND(H62&gt;=Sheet1!$C$1,H62&lt;=Sheet1!$D$1),"1",IF(AND(H62&gt;=Sheet1!$C$2,H62&lt;=Sheet1!$D$2),"2",IF(OR(H62&gt;=Sheet1!$C$3,H62&lt;=Sheet1!$D$3),"3","ERROR")))))</f>
        <v/>
      </c>
      <c r="J62" s="49" t="str">
        <f>IF(H62="","",IF(AND(H62&gt;=Sheet1!$F$1,H62&lt;=Sheet1!$G$1),"1",IF(AND(H62&gt;=Sheet1!$F$2,H62&lt;=Sheet1!$G$2),"2",IF(AND(H62&gt;=Sheet1!$F$3,H62&lt;=Sheet1!$G$3),"3",IF(AND(H62&gt;=Sheet1!$F$4,H62&lt;=Sheet1!$G$4),"4",IF(AND(H62&gt;=Sheet1!$F$5,H62&lt;=Sheet1!$G$5),"5",IF(AND(H62&gt;=Sheet1!$F$7,H62&lt;=Sheet1!$G$7),"7",IF(AND(H62&gt;=Sheet1!$F$8,H62&lt;=Sheet1!$G$8),"8",IF(OR(H62&gt;=Sheet1!$F$6,H62&lt;=Sheet1!$G$6),"6","ERROR")))))))))</f>
        <v/>
      </c>
      <c r="K62" s="4"/>
      <c r="L62" s="4"/>
      <c r="M62" s="6"/>
      <c r="N62" s="6"/>
      <c r="O62" s="8"/>
      <c r="P62" s="4"/>
      <c r="Q62" s="4"/>
      <c r="R62" s="5"/>
      <c r="S62" s="4"/>
      <c r="T62" s="4"/>
      <c r="U62" s="4"/>
      <c r="V62" s="4"/>
      <c r="W62" s="4"/>
      <c r="X62" s="4"/>
      <c r="Y62" s="4"/>
      <c r="Z62" s="4"/>
      <c r="AA62" s="4"/>
      <c r="AB62" s="4"/>
      <c r="AC62" s="50"/>
      <c r="AD62" s="50"/>
      <c r="AE62" s="50"/>
    </row>
    <row r="63" spans="1:31" ht="34.5" hidden="1" customHeight="1">
      <c r="A63" s="51" t="s">
        <v>150</v>
      </c>
      <c r="B63" s="51"/>
      <c r="C63" s="51"/>
      <c r="D63" s="51"/>
      <c r="E63" s="53">
        <f>COUNT(E3:E62)</f>
        <v>0</v>
      </c>
      <c r="F63" s="52">
        <f>COUNTIF(F3:F62,"X")</f>
        <v>0</v>
      </c>
      <c r="G63" s="52"/>
      <c r="H63" s="52"/>
      <c r="I63" s="52"/>
      <c r="J63" s="52"/>
      <c r="K63" s="52"/>
      <c r="L63" s="52"/>
      <c r="M63" s="6"/>
      <c r="N63" s="52">
        <f>COUNTIF(N3:N62,"X")</f>
        <v>0</v>
      </c>
      <c r="O63" s="52">
        <f>COUNTIF(O3:O62,"X")</f>
        <v>0</v>
      </c>
      <c r="P63" s="52"/>
      <c r="Q63" s="52"/>
      <c r="R63" s="52"/>
      <c r="S63" s="52">
        <f t="shared" ref="S63:Z63" si="2">COUNTIF(S3:S62,"X")</f>
        <v>0</v>
      </c>
      <c r="T63" s="52">
        <f t="shared" si="2"/>
        <v>0</v>
      </c>
      <c r="U63" s="52">
        <f t="shared" si="2"/>
        <v>0</v>
      </c>
      <c r="V63" s="52">
        <f t="shared" si="2"/>
        <v>0</v>
      </c>
      <c r="W63" s="52">
        <f t="shared" si="2"/>
        <v>0</v>
      </c>
      <c r="X63" s="52">
        <f t="shared" si="2"/>
        <v>0</v>
      </c>
      <c r="Y63" s="52">
        <f t="shared" si="2"/>
        <v>0</v>
      </c>
      <c r="Z63" s="52">
        <f t="shared" si="2"/>
        <v>0</v>
      </c>
      <c r="AA63" s="52">
        <f>COUNTIF(AA3:AA62,"X")</f>
        <v>0</v>
      </c>
      <c r="AB63" s="61"/>
      <c r="AC63" s="50"/>
      <c r="AD63" s="50"/>
      <c r="AE63" s="50"/>
    </row>
    <row r="64" spans="1:31">
      <c r="A64" s="47"/>
      <c r="B64" s="47"/>
      <c r="C64" s="47"/>
      <c r="D64" s="55"/>
      <c r="E64" s="47"/>
      <c r="F64" s="47"/>
      <c r="G64" s="47"/>
      <c r="H64" s="47"/>
      <c r="I64" s="55"/>
      <c r="J64" s="47"/>
      <c r="K64" s="47"/>
      <c r="M64" s="47"/>
      <c r="P64" s="47"/>
      <c r="Q64" s="47"/>
      <c r="R64" s="47"/>
      <c r="S64" s="47"/>
      <c r="T64" s="47"/>
      <c r="U64" s="47"/>
      <c r="V64" s="47"/>
      <c r="W64" s="47"/>
      <c r="X64" s="47"/>
      <c r="Y64" s="47"/>
      <c r="Z64" s="47"/>
      <c r="AA64" s="47"/>
      <c r="AB64" s="47"/>
      <c r="AC64" s="47"/>
      <c r="AD64" s="47"/>
      <c r="AE64" s="47"/>
    </row>
    <row r="65" spans="1:3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sheetData>
  <sheetProtection sheet="1" objects="1" scenarios="1" formatColumns="0" formatRows="0"/>
  <mergeCells count="2">
    <mergeCell ref="S1:Z1"/>
    <mergeCell ref="A1:C1"/>
  </mergeCells>
  <dataValidations count="11">
    <dataValidation type="list" allowBlank="1" showInputMessage="1" showErrorMessage="1" error="Enter X in applicable columns" sqref="S3:Z62" xr:uid="{29C1FFF9-435B-4872-938B-9605CE0167DC}">
      <formula1>"X"</formula1>
    </dataValidation>
    <dataValidation type="list" allowBlank="1" showInputMessage="1" showErrorMessage="1" error="Enter Activity Prior to Fall Code_x000a_1 = walking_x000a_2 = transfer_x000a_3 = bed_x000a_4 = chair_x000a_5 = other" sqref="L3:L62" xr:uid="{ACBBEA2D-9925-4E03-8BDB-3785CCD2137A}">
      <formula1>"1, 2, 3, 4, 5"</formula1>
    </dataValidation>
    <dataValidation type="list" allowBlank="1" showInputMessage="1" showErrorMessage="1" error="Enter 'X' if answer to question is 'yes'" sqref="AA3:AA62 N3:O62 M3:M63" xr:uid="{73B682C0-D0FB-4FDB-A0D7-0B673B3467FE}">
      <formula1>"X"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4:P62" xr:uid="{2F79E6B8-2391-41A1-96DB-3860176CF3B5}">
      <formula1>IF(ISBLANK(O4),"",COUNTIF(InjuryCode,P4)=1)</formula1>
    </dataValidation>
    <dataValidation type="time" allowBlank="1" showInputMessage="1" showErrorMessage="1" errorTitle="Incorrect Time Format" error="Enter specific time with a space between AM or PM (e.g., 1:45 AM)" sqref="H3:H62" xr:uid="{55AC1F8E-BF78-478D-AECD-4DF00EC03843}">
      <formula1>0</formula1>
      <formula2>0.999305555555556</formula2>
    </dataValidation>
    <dataValidation type="custom" showInputMessage="1" showErrorMessage="1" error="Only if fall resulted in injury, enter Tx Location Code_x000a_1 = facility_x000a_2 = emergency room_x000a_3 = admitted" sqref="Q4:Q62" xr:uid="{7981FE14-254D-45A1-B834-FD6A216BBEDC}">
      <formula1>IF(ISBLANK(O4),"",COUNTIF(TxLocationCode,Q4)=1)</formula1>
    </dataValidation>
    <dataValidation type="list" allowBlank="1" showInputMessage="1" showErrorMessage="1" error="Enter Location of Fall Code_x000a_1 = in room_x000a_2 = bathroom_x000a_3 = hallway_x000a_4 = dining room_x000a_5 = activities_x000a_6 = therapy_x000a_7 = beauty/barber_x000a_8 = shower/tub_x000a_9 = nrsg station_x000a_10 = out of facility_x000a_11 = common area_x000a_12 = other" sqref="K3:K62" xr:uid="{5F2BD3D3-2AA9-442D-85A3-6FF7D7827856}">
      <formula1>"1, 2, 3, 4, 5, 6, 7, 8, 9, 10, 11, 12"</formula1>
    </dataValidation>
    <dataValidation type="list" allowBlank="1" showInputMessage="1" showErrorMessage="1" error="Enter Time Code_x000a_1 = 7am-10am_x000a_2 = 10am-1pm_x000a_3 = 1pm-4pm_x000a_4 = 4pm-7pm_x000a_5 = 7pm-10pm_x000a_6 = 10pm-1am_x000a_7 = 1am-4am_x000a_8 = 4am-7am" sqref="J3:J62" xr:uid="{E0909E8A-3541-46AB-B81C-654B08711A8D}">
      <formula1>"1, 2, 3, 4, 5, 6, 7, 8"</formula1>
    </dataValidation>
    <dataValidation type="custom" showInputMessage="1" showErrorMessage="1" error="Only enter a description if the fall resulted in an injury." sqref="R3:R62" xr:uid="{82281AD9-0D6E-45B9-AF04-07D4728932DA}">
      <formula1>$O3="X"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3" xr:uid="{2F413E4A-61CB-4195-87BF-6D33E61C0F88}">
      <formula1>IF(ISBLANK(O3),"",COUNTIF(InjuryCode,P3)=1)</formula1>
    </dataValidation>
    <dataValidation type="custom" showInputMessage="1" showErrorMessage="1" error="Only if fall resulted in injury, enter Tx Location Code_x000a_1 = facility_x000a_2 = emergency room_x000a_3 = admitted" sqref="Q3" xr:uid="{EA98E3B1-6451-4C21-875D-1F65CEDDA717}">
      <formula1>IF(ISBLANK(O3),"",COUNTIF(TxLocationCode,Q3)=1)</formula1>
    </dataValidation>
  </dataValidations>
  <pageMargins left="0.36" right="0.25" top="0.5" bottom="0.62" header="0.28999999999999998" footer="0.4"/>
  <pageSetup scale="39" fitToHeight="0" orientation="landscape" r:id="rId1"/>
  <headerFooter alignWithMargins="0">
    <oddHeader>&amp;L&amp;"Arial Narrow,Bold"&amp;16&amp;F</oddHeader>
    <oddFooter>&amp;L&amp;"Arial Narrow,Bold"&amp;16&amp;A&amp;C&amp;"Arial Narrow,Bold"&amp;14&amp;P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B8137-3B18-41AE-9AB7-D82381C3759E}">
  <sheetPr codeName="Sheet16">
    <tabColor rgb="FFFDEFA6"/>
    <pageSetUpPr fitToPage="1"/>
  </sheetPr>
  <dimension ref="A1:AF65"/>
  <sheetViews>
    <sheetView showGridLines="0" zoomScaleNormal="100" workbookViewId="0">
      <pane xSplit="1" ySplit="2" topLeftCell="B3" activePane="bottomRight" state="frozen"/>
      <selection pane="topRight" activeCell="AB3" sqref="AB3"/>
      <selection pane="bottomLeft" activeCell="AB3" sqref="AB3"/>
      <selection pane="bottomRight" sqref="A1:C1"/>
    </sheetView>
  </sheetViews>
  <sheetFormatPr defaultColWidth="9.140625" defaultRowHeight="15"/>
  <cols>
    <col min="1" max="1" width="22.85546875" style="50" bestFit="1" customWidth="1"/>
    <col min="2" max="2" width="22.85546875" style="50" customWidth="1"/>
    <col min="3" max="3" width="21.85546875" style="57" bestFit="1" customWidth="1"/>
    <col min="4" max="4" width="22.28515625" style="59" bestFit="1" customWidth="1"/>
    <col min="5" max="5" width="22.28515625" style="58" customWidth="1"/>
    <col min="6" max="7" width="23.7109375" style="58" hidden="1" customWidth="1"/>
    <col min="8" max="8" width="23.7109375" style="58" customWidth="1"/>
    <col min="9" max="9" width="23" style="59" hidden="1" customWidth="1"/>
    <col min="10" max="10" width="23.42578125" style="58" hidden="1" customWidth="1"/>
    <col min="11" max="11" width="19.5703125" style="60" bestFit="1" customWidth="1"/>
    <col min="12" max="12" width="23.7109375" style="47" bestFit="1" customWidth="1"/>
    <col min="13" max="13" width="32.140625" style="58" customWidth="1"/>
    <col min="14" max="14" width="23.7109375" style="47" bestFit="1" customWidth="1"/>
    <col min="15" max="15" width="21" style="56" bestFit="1" customWidth="1"/>
    <col min="16" max="16" width="16" style="58" bestFit="1" customWidth="1"/>
    <col min="17" max="17" width="19.140625" style="58" customWidth="1"/>
    <col min="18" max="18" width="22.85546875" style="58" bestFit="1" customWidth="1"/>
    <col min="19" max="19" width="3.7109375" style="58" bestFit="1" customWidth="1"/>
    <col min="20" max="26" width="4.28515625" style="58" customWidth="1"/>
    <col min="27" max="27" width="14.7109375" style="58" customWidth="1"/>
    <col min="28" max="28" width="20.42578125" style="58" customWidth="1"/>
    <col min="29" max="29" width="9.140625" style="58" customWidth="1"/>
    <col min="30" max="31" width="9.140625" style="58"/>
    <col min="32" max="16384" width="9.140625" style="50"/>
  </cols>
  <sheetData>
    <row r="1" spans="1:32" s="43" customFormat="1" ht="52.5" customHeight="1">
      <c r="A1" s="159" t="str">
        <f>IF('General Info'!G4="","MONTH 5",'General Info'!G4)</f>
        <v>Month_5</v>
      </c>
      <c r="B1" s="160"/>
      <c r="C1" s="160"/>
      <c r="D1" s="38"/>
      <c r="E1" s="38"/>
      <c r="F1" s="38"/>
      <c r="G1" s="38"/>
      <c r="H1" s="39"/>
      <c r="I1" s="39"/>
      <c r="J1" s="39"/>
      <c r="K1" s="39"/>
      <c r="L1" s="39"/>
      <c r="M1" s="38"/>
      <c r="N1" s="39"/>
      <c r="O1" s="40"/>
      <c r="P1" s="38"/>
      <c r="Q1" s="38"/>
      <c r="R1" s="38"/>
      <c r="S1" s="156" t="s">
        <v>129</v>
      </c>
      <c r="T1" s="157"/>
      <c r="U1" s="157"/>
      <c r="V1" s="157"/>
      <c r="W1" s="157"/>
      <c r="X1" s="157"/>
      <c r="Y1" s="157"/>
      <c r="Z1" s="158"/>
      <c r="AA1" s="80"/>
      <c r="AB1" s="41"/>
      <c r="AC1" s="42"/>
      <c r="AD1" s="42"/>
      <c r="AE1" s="42"/>
      <c r="AF1" s="42"/>
    </row>
    <row r="2" spans="1:32" s="47" customFormat="1" ht="195">
      <c r="A2" s="44" t="s">
        <v>130</v>
      </c>
      <c r="B2" s="44" t="s">
        <v>131</v>
      </c>
      <c r="C2" s="44" t="s">
        <v>132</v>
      </c>
      <c r="D2" s="44" t="s">
        <v>133</v>
      </c>
      <c r="E2" s="44" t="s">
        <v>134</v>
      </c>
      <c r="F2" s="45" t="s">
        <v>135</v>
      </c>
      <c r="G2" s="45" t="s">
        <v>136</v>
      </c>
      <c r="H2" s="44" t="s">
        <v>137</v>
      </c>
      <c r="I2" s="45" t="s">
        <v>152</v>
      </c>
      <c r="J2" s="45" t="s">
        <v>139</v>
      </c>
      <c r="K2" s="44" t="s">
        <v>140</v>
      </c>
      <c r="L2" s="44" t="s">
        <v>141</v>
      </c>
      <c r="M2" s="44" t="s">
        <v>142</v>
      </c>
      <c r="N2" s="44" t="s">
        <v>143</v>
      </c>
      <c r="O2" s="44" t="s">
        <v>144</v>
      </c>
      <c r="P2" s="44" t="s">
        <v>145</v>
      </c>
      <c r="Q2" s="44" t="s">
        <v>146</v>
      </c>
      <c r="R2" s="44" t="s">
        <v>147</v>
      </c>
      <c r="S2" s="46" t="s">
        <v>47</v>
      </c>
      <c r="T2" s="46" t="s">
        <v>48</v>
      </c>
      <c r="U2" s="46" t="s">
        <v>49</v>
      </c>
      <c r="V2" s="46" t="s">
        <v>50</v>
      </c>
      <c r="W2" s="46" t="s">
        <v>51</v>
      </c>
      <c r="X2" s="46" t="s">
        <v>52</v>
      </c>
      <c r="Y2" s="46" t="s">
        <v>53</v>
      </c>
      <c r="Z2" s="46" t="s">
        <v>54</v>
      </c>
      <c r="AA2" s="44" t="s">
        <v>148</v>
      </c>
      <c r="AB2" s="44" t="s">
        <v>149</v>
      </c>
    </row>
    <row r="3" spans="1:32">
      <c r="A3" s="8"/>
      <c r="B3" s="8"/>
      <c r="C3" s="65"/>
      <c r="D3" s="7"/>
      <c r="E3" s="7"/>
      <c r="F3" s="48" t="str">
        <f>IF(ISBLANK(E3)," ",IF((E3-D3&lt;31),"X"," "))</f>
        <v xml:space="preserve"> </v>
      </c>
      <c r="G3" s="48" t="str">
        <f>IF(ISBLANK(E3)," ",WEEKDAY(E3,1))</f>
        <v xml:space="preserve"> </v>
      </c>
      <c r="H3" s="28"/>
      <c r="I3" s="48" t="str">
        <f>IF(H3="","",IF(Sheet1!$A$1=2,IF(AND(H3&gt;=Sheet1!$C$1,H3&lt;=Sheet1!$D$1),"1",IF(OR(H3&gt;=Sheet1!$C$2,H3&lt;=Sheet1!$D$2),"2","ERROR")),IF(AND(H3&gt;=Sheet1!$C$1,H3&lt;=Sheet1!$D$1),"1",IF(AND(H3&gt;=Sheet1!$C$2,H3&lt;=Sheet1!$D$2),"2",IF(OR(H3&gt;=Sheet1!$C$3,H3&lt;=Sheet1!$D$3),"3","ERROR")))))</f>
        <v/>
      </c>
      <c r="J3" s="49" t="str">
        <f>IF(H3="","",IF(AND(H3&gt;=Sheet1!$F$1,H3&lt;=Sheet1!$G$1),"1",IF(AND(H3&gt;=Sheet1!$F$2,H3&lt;=Sheet1!$G$2),"2",IF(AND(H3&gt;=Sheet1!$F$3,H3&lt;=Sheet1!$G$3),"3",IF(AND(H3&gt;=Sheet1!$F$4,H3&lt;=Sheet1!$G$4),"4",IF(AND(H3&gt;=Sheet1!$F$5,H3&lt;=Sheet1!$G$5),"5",IF(AND(H3&gt;=Sheet1!$F$7,H3&lt;=Sheet1!$G$7),"7",IF(AND(H3&gt;=Sheet1!$F$8,H3&lt;=Sheet1!$G$8),"8",IF(OR(H3&gt;=Sheet1!$F$6,H3&lt;=Sheet1!$G$6),"6","ERROR")))))))))</f>
        <v/>
      </c>
      <c r="K3" s="4"/>
      <c r="L3" s="4"/>
      <c r="M3" s="6"/>
      <c r="N3" s="6"/>
      <c r="O3" s="8"/>
      <c r="P3" s="4"/>
      <c r="Q3" s="4"/>
      <c r="R3" s="5"/>
      <c r="S3" s="4"/>
      <c r="T3" s="4"/>
      <c r="U3" s="4"/>
      <c r="V3" s="4"/>
      <c r="W3" s="4"/>
      <c r="X3" s="4"/>
      <c r="Y3" s="4"/>
      <c r="Z3" s="4"/>
      <c r="AA3" s="4"/>
      <c r="AB3" s="4"/>
      <c r="AC3" s="50"/>
      <c r="AD3" s="50"/>
      <c r="AE3" s="50"/>
    </row>
    <row r="4" spans="1:32">
      <c r="A4" s="4"/>
      <c r="B4" s="4"/>
      <c r="C4" s="65"/>
      <c r="D4" s="7"/>
      <c r="E4" s="7"/>
      <c r="F4" s="48" t="str">
        <f t="shared" ref="F4:F62" si="0">IF(ISBLANK(E4)," ",IF((E4-D4&lt;31),"X"," "))</f>
        <v xml:space="preserve"> </v>
      </c>
      <c r="G4" s="48" t="str">
        <f t="shared" ref="G4:G62" si="1">IF(ISBLANK(E4)," ",WEEKDAY(E4,1))</f>
        <v xml:space="preserve"> </v>
      </c>
      <c r="H4" s="28"/>
      <c r="I4" s="48" t="str">
        <f>IF(H4="","",IF(Sheet1!$A$1=2,IF(AND(H4&gt;=Sheet1!$C$1,H4&lt;=Sheet1!$D$1),"1",IF(OR(H4&gt;=Sheet1!$C$2,H4&lt;=Sheet1!$D$2),"2","ERROR")),IF(AND(H4&gt;=Sheet1!$C$1,H4&lt;=Sheet1!$D$1),"1",IF(AND(H4&gt;=Sheet1!$C$2,H4&lt;=Sheet1!$D$2),"2",IF(OR(H4&gt;=Sheet1!$C$3,H4&lt;=Sheet1!$D$3),"3","ERROR")))))</f>
        <v/>
      </c>
      <c r="J4" s="49" t="str">
        <f>IF(H4="","",IF(AND(H4&gt;=Sheet1!$F$1,H4&lt;=Sheet1!$G$1),"1",IF(AND(H4&gt;=Sheet1!$F$2,H4&lt;=Sheet1!$G$2),"2",IF(AND(H4&gt;=Sheet1!$F$3,H4&lt;=Sheet1!$G$3),"3",IF(AND(H4&gt;=Sheet1!$F$4,H4&lt;=Sheet1!$G$4),"4",IF(AND(H4&gt;=Sheet1!$F$5,H4&lt;=Sheet1!$G$5),"5",IF(AND(H4&gt;=Sheet1!$F$7,H4&lt;=Sheet1!$G$7),"7",IF(AND(H4&gt;=Sheet1!$F$8,H4&lt;=Sheet1!$G$8),"8",IF(OR(H4&gt;=Sheet1!$F$6,H4&lt;=Sheet1!$G$6),"6","ERROR")))))))))</f>
        <v/>
      </c>
      <c r="K4" s="4"/>
      <c r="L4" s="4"/>
      <c r="M4" s="6"/>
      <c r="N4" s="6"/>
      <c r="O4" s="8"/>
      <c r="P4" s="4"/>
      <c r="Q4" s="4"/>
      <c r="R4" s="5"/>
      <c r="S4" s="4"/>
      <c r="T4" s="4"/>
      <c r="U4" s="4"/>
      <c r="V4" s="4"/>
      <c r="W4" s="4"/>
      <c r="X4" s="4"/>
      <c r="Y4" s="4"/>
      <c r="Z4" s="4"/>
      <c r="AA4" s="4"/>
      <c r="AB4" s="4"/>
      <c r="AC4" s="50"/>
      <c r="AD4" s="50"/>
      <c r="AE4" s="50"/>
    </row>
    <row r="5" spans="1:32">
      <c r="A5" s="4"/>
      <c r="B5" s="4"/>
      <c r="C5" s="65"/>
      <c r="D5" s="7"/>
      <c r="E5" s="7"/>
      <c r="F5" s="48" t="str">
        <f t="shared" si="0"/>
        <v xml:space="preserve"> </v>
      </c>
      <c r="G5" s="48" t="str">
        <f t="shared" si="1"/>
        <v xml:space="preserve"> </v>
      </c>
      <c r="H5" s="28"/>
      <c r="I5" s="48" t="str">
        <f>IF(H5="","",IF(Sheet1!$A$1=2,IF(AND(H5&gt;=Sheet1!$C$1,H5&lt;=Sheet1!$D$1),"1",IF(OR(H5&gt;=Sheet1!$C$2,H5&lt;=Sheet1!$D$2),"2","ERROR")),IF(AND(H5&gt;=Sheet1!$C$1,H5&lt;=Sheet1!$D$1),"1",IF(AND(H5&gt;=Sheet1!$C$2,H5&lt;=Sheet1!$D$2),"2",IF(OR(H5&gt;=Sheet1!$C$3,H5&lt;=Sheet1!$D$3),"3","ERROR")))))</f>
        <v/>
      </c>
      <c r="J5" s="49" t="str">
        <f>IF(H5="","",IF(AND(H5&gt;=Sheet1!$F$1,H5&lt;=Sheet1!$G$1),"1",IF(AND(H5&gt;=Sheet1!$F$2,H5&lt;=Sheet1!$G$2),"2",IF(AND(H5&gt;=Sheet1!$F$3,H5&lt;=Sheet1!$G$3),"3",IF(AND(H5&gt;=Sheet1!$F$4,H5&lt;=Sheet1!$G$4),"4",IF(AND(H5&gt;=Sheet1!$F$5,H5&lt;=Sheet1!$G$5),"5",IF(AND(H5&gt;=Sheet1!$F$7,H5&lt;=Sheet1!$G$7),"7",IF(AND(H5&gt;=Sheet1!$F$8,H5&lt;=Sheet1!$G$8),"8",IF(OR(H5&gt;=Sheet1!$F$6,H5&lt;=Sheet1!$G$6),"6","ERROR")))))))))</f>
        <v/>
      </c>
      <c r="K5" s="4"/>
      <c r="L5" s="4"/>
      <c r="M5" s="6"/>
      <c r="N5" s="6"/>
      <c r="O5" s="8"/>
      <c r="P5" s="4"/>
      <c r="Q5" s="4"/>
      <c r="R5" s="5"/>
      <c r="S5" s="4"/>
      <c r="T5" s="4"/>
      <c r="U5" s="4"/>
      <c r="V5" s="4"/>
      <c r="W5" s="4"/>
      <c r="X5" s="4"/>
      <c r="Y5" s="4"/>
      <c r="Z5" s="4"/>
      <c r="AA5" s="4"/>
      <c r="AB5" s="4"/>
      <c r="AC5" s="50"/>
      <c r="AD5" s="50"/>
      <c r="AE5" s="50"/>
    </row>
    <row r="6" spans="1:32">
      <c r="A6" s="8"/>
      <c r="B6" s="8"/>
      <c r="C6" s="65"/>
      <c r="D6" s="7"/>
      <c r="E6" s="7"/>
      <c r="F6" s="48" t="str">
        <f t="shared" si="0"/>
        <v xml:space="preserve"> </v>
      </c>
      <c r="G6" s="48" t="str">
        <f t="shared" si="1"/>
        <v xml:space="preserve"> </v>
      </c>
      <c r="H6" s="28"/>
      <c r="I6" s="48" t="str">
        <f>IF(H6="","",IF(Sheet1!$A$1=2,IF(AND(H6&gt;=Sheet1!$C$1,H6&lt;=Sheet1!$D$1),"1",IF(OR(H6&gt;=Sheet1!$C$2,H6&lt;=Sheet1!$D$2),"2","ERROR")),IF(AND(H6&gt;=Sheet1!$C$1,H6&lt;=Sheet1!$D$1),"1",IF(AND(H6&gt;=Sheet1!$C$2,H6&lt;=Sheet1!$D$2),"2",IF(OR(H6&gt;=Sheet1!$C$3,H6&lt;=Sheet1!$D$3),"3","ERROR")))))</f>
        <v/>
      </c>
      <c r="J6" s="49" t="str">
        <f>IF(H6="","",IF(AND(H6&gt;=Sheet1!$F$1,H6&lt;=Sheet1!$G$1),"1",IF(AND(H6&gt;=Sheet1!$F$2,H6&lt;=Sheet1!$G$2),"2",IF(AND(H6&gt;=Sheet1!$F$3,H6&lt;=Sheet1!$G$3),"3",IF(AND(H6&gt;=Sheet1!$F$4,H6&lt;=Sheet1!$G$4),"4",IF(AND(H6&gt;=Sheet1!$F$5,H6&lt;=Sheet1!$G$5),"5",IF(AND(H6&gt;=Sheet1!$F$7,H6&lt;=Sheet1!$G$7),"7",IF(AND(H6&gt;=Sheet1!$F$8,H6&lt;=Sheet1!$G$8),"8",IF(OR(H6&gt;=Sheet1!$F$6,H6&lt;=Sheet1!$G$6),"6","ERROR")))))))))</f>
        <v/>
      </c>
      <c r="K6" s="4"/>
      <c r="L6" s="4"/>
      <c r="M6" s="6"/>
      <c r="N6" s="6"/>
      <c r="O6" s="8"/>
      <c r="P6" s="4"/>
      <c r="Q6" s="4"/>
      <c r="R6" s="5"/>
      <c r="S6" s="4"/>
      <c r="T6" s="4"/>
      <c r="U6" s="4"/>
      <c r="V6" s="4"/>
      <c r="W6" s="4"/>
      <c r="X6" s="4"/>
      <c r="Y6" s="4"/>
      <c r="Z6" s="4"/>
      <c r="AA6" s="4"/>
      <c r="AB6" s="4"/>
      <c r="AC6" s="50"/>
      <c r="AD6" s="50"/>
      <c r="AE6" s="50"/>
    </row>
    <row r="7" spans="1:32">
      <c r="A7" s="4"/>
      <c r="B7" s="4"/>
      <c r="C7" s="65"/>
      <c r="D7" s="7"/>
      <c r="E7" s="7"/>
      <c r="F7" s="48" t="str">
        <f t="shared" si="0"/>
        <v xml:space="preserve"> </v>
      </c>
      <c r="G7" s="48" t="str">
        <f t="shared" si="1"/>
        <v xml:space="preserve"> </v>
      </c>
      <c r="H7" s="28"/>
      <c r="I7" s="48" t="str">
        <f>IF(H7="","",IF(Sheet1!$A$1=2,IF(AND(H7&gt;=Sheet1!$C$1,H7&lt;=Sheet1!$D$1),"1",IF(OR(H7&gt;=Sheet1!$C$2,H7&lt;=Sheet1!$D$2),"2","ERROR")),IF(AND(H7&gt;=Sheet1!$C$1,H7&lt;=Sheet1!$D$1),"1",IF(AND(H7&gt;=Sheet1!$C$2,H7&lt;=Sheet1!$D$2),"2",IF(OR(H7&gt;=Sheet1!$C$3,H7&lt;=Sheet1!$D$3),"3","ERROR")))))</f>
        <v/>
      </c>
      <c r="J7" s="49" t="str">
        <f>IF(H7="","",IF(AND(H7&gt;=Sheet1!$F$1,H7&lt;=Sheet1!$G$1),"1",IF(AND(H7&gt;=Sheet1!$F$2,H7&lt;=Sheet1!$G$2),"2",IF(AND(H7&gt;=Sheet1!$F$3,H7&lt;=Sheet1!$G$3),"3",IF(AND(H7&gt;=Sheet1!$F$4,H7&lt;=Sheet1!$G$4),"4",IF(AND(H7&gt;=Sheet1!$F$5,H7&lt;=Sheet1!$G$5),"5",IF(AND(H7&gt;=Sheet1!$F$7,H7&lt;=Sheet1!$G$7),"7",IF(AND(H7&gt;=Sheet1!$F$8,H7&lt;=Sheet1!$G$8),"8",IF(OR(H7&gt;=Sheet1!$F$6,H7&lt;=Sheet1!$G$6),"6","ERROR")))))))))</f>
        <v/>
      </c>
      <c r="K7" s="4"/>
      <c r="L7" s="4"/>
      <c r="M7" s="4"/>
      <c r="N7" s="4"/>
      <c r="O7" s="8"/>
      <c r="P7" s="4"/>
      <c r="Q7" s="4"/>
      <c r="R7" s="5"/>
      <c r="S7" s="4"/>
      <c r="T7" s="4"/>
      <c r="U7" s="4"/>
      <c r="V7" s="4"/>
      <c r="W7" s="4"/>
      <c r="X7" s="4"/>
      <c r="Y7" s="4"/>
      <c r="Z7" s="4"/>
      <c r="AA7" s="4"/>
      <c r="AB7" s="4"/>
      <c r="AC7" s="50"/>
      <c r="AD7" s="50"/>
      <c r="AE7" s="50"/>
    </row>
    <row r="8" spans="1:32">
      <c r="A8" s="8"/>
      <c r="B8" s="8"/>
      <c r="C8" s="65"/>
      <c r="D8" s="7"/>
      <c r="E8" s="7"/>
      <c r="F8" s="48" t="str">
        <f t="shared" si="0"/>
        <v xml:space="preserve"> </v>
      </c>
      <c r="G8" s="48" t="str">
        <f t="shared" si="1"/>
        <v xml:space="preserve"> </v>
      </c>
      <c r="H8" s="28"/>
      <c r="I8" s="48" t="str">
        <f>IF(H8="","",IF(Sheet1!$A$1=2,IF(AND(H8&gt;=Sheet1!$C$1,H8&lt;=Sheet1!$D$1),"1",IF(OR(H8&gt;=Sheet1!$C$2,H8&lt;=Sheet1!$D$2),"2","ERROR")),IF(AND(H8&gt;=Sheet1!$C$1,H8&lt;=Sheet1!$D$1),"1",IF(AND(H8&gt;=Sheet1!$C$2,H8&lt;=Sheet1!$D$2),"2",IF(OR(H8&gt;=Sheet1!$C$3,H8&lt;=Sheet1!$D$3),"3","ERROR")))))</f>
        <v/>
      </c>
      <c r="J8" s="49" t="str">
        <f>IF(H8="","",IF(AND(H8&gt;=Sheet1!$F$1,H8&lt;=Sheet1!$G$1),"1",IF(AND(H8&gt;=Sheet1!$F$2,H8&lt;=Sheet1!$G$2),"2",IF(AND(H8&gt;=Sheet1!$F$3,H8&lt;=Sheet1!$G$3),"3",IF(AND(H8&gt;=Sheet1!$F$4,H8&lt;=Sheet1!$G$4),"4",IF(AND(H8&gt;=Sheet1!$F$5,H8&lt;=Sheet1!$G$5),"5",IF(AND(H8&gt;=Sheet1!$F$7,H8&lt;=Sheet1!$G$7),"7",IF(AND(H8&gt;=Sheet1!$F$8,H8&lt;=Sheet1!$G$8),"8",IF(OR(H8&gt;=Sheet1!$F$6,H8&lt;=Sheet1!$G$6),"6","ERROR")))))))))</f>
        <v/>
      </c>
      <c r="K8" s="4"/>
      <c r="L8" s="4"/>
      <c r="M8" s="6"/>
      <c r="N8" s="6"/>
      <c r="O8" s="8"/>
      <c r="P8" s="4"/>
      <c r="Q8" s="4"/>
      <c r="R8" s="5"/>
      <c r="S8" s="4"/>
      <c r="T8" s="4"/>
      <c r="U8" s="4"/>
      <c r="V8" s="4"/>
      <c r="W8" s="4"/>
      <c r="X8" s="4"/>
      <c r="Y8" s="4"/>
      <c r="Z8" s="4"/>
      <c r="AA8" s="4"/>
      <c r="AB8" s="4"/>
      <c r="AC8" s="50"/>
      <c r="AD8" s="50"/>
      <c r="AE8" s="50"/>
    </row>
    <row r="9" spans="1:32">
      <c r="A9" s="8"/>
      <c r="B9" s="8"/>
      <c r="C9" s="65"/>
      <c r="D9" s="7"/>
      <c r="E9" s="7"/>
      <c r="F9" s="48" t="str">
        <f t="shared" si="0"/>
        <v xml:space="preserve"> </v>
      </c>
      <c r="G9" s="48" t="str">
        <f t="shared" si="1"/>
        <v xml:space="preserve"> </v>
      </c>
      <c r="H9" s="28"/>
      <c r="I9" s="48" t="str">
        <f>IF(H9="","",IF(Sheet1!$A$1=2,IF(AND(H9&gt;=Sheet1!$C$1,H9&lt;=Sheet1!$D$1),"1",IF(OR(H9&gt;=Sheet1!$C$2,H9&lt;=Sheet1!$D$2),"2","ERROR")),IF(AND(H9&gt;=Sheet1!$C$1,H9&lt;=Sheet1!$D$1),"1",IF(AND(H9&gt;=Sheet1!$C$2,H9&lt;=Sheet1!$D$2),"2",IF(OR(H9&gt;=Sheet1!$C$3,H9&lt;=Sheet1!$D$3),"3","ERROR")))))</f>
        <v/>
      </c>
      <c r="J9" s="49" t="str">
        <f>IF(H9="","",IF(AND(H9&gt;=Sheet1!$F$1,H9&lt;=Sheet1!$G$1),"1",IF(AND(H9&gt;=Sheet1!$F$2,H9&lt;=Sheet1!$G$2),"2",IF(AND(H9&gt;=Sheet1!$F$3,H9&lt;=Sheet1!$G$3),"3",IF(AND(H9&gt;=Sheet1!$F$4,H9&lt;=Sheet1!$G$4),"4",IF(AND(H9&gt;=Sheet1!$F$5,H9&lt;=Sheet1!$G$5),"5",IF(AND(H9&gt;=Sheet1!$F$7,H9&lt;=Sheet1!$G$7),"7",IF(AND(H9&gt;=Sheet1!$F$8,H9&lt;=Sheet1!$G$8),"8",IF(OR(H9&gt;=Sheet1!$F$6,H9&lt;=Sheet1!$G$6),"6","ERROR")))))))))</f>
        <v/>
      </c>
      <c r="K9" s="4"/>
      <c r="L9" s="4"/>
      <c r="M9" s="6"/>
      <c r="N9" s="6"/>
      <c r="O9" s="8"/>
      <c r="P9" s="4"/>
      <c r="Q9" s="4"/>
      <c r="R9" s="5"/>
      <c r="S9" s="4"/>
      <c r="T9" s="4"/>
      <c r="U9" s="4"/>
      <c r="V9" s="4"/>
      <c r="W9" s="4"/>
      <c r="X9" s="4"/>
      <c r="Y9" s="4"/>
      <c r="Z9" s="4"/>
      <c r="AA9" s="4"/>
      <c r="AB9" s="4"/>
      <c r="AC9" s="50"/>
      <c r="AD9" s="50"/>
      <c r="AE9" s="50"/>
    </row>
    <row r="10" spans="1:32">
      <c r="A10" s="8"/>
      <c r="B10" s="8"/>
      <c r="C10" s="65"/>
      <c r="D10" s="7"/>
      <c r="E10" s="7"/>
      <c r="F10" s="48" t="str">
        <f t="shared" si="0"/>
        <v xml:space="preserve"> </v>
      </c>
      <c r="G10" s="48" t="str">
        <f t="shared" si="1"/>
        <v xml:space="preserve"> </v>
      </c>
      <c r="H10" s="28"/>
      <c r="I10" s="48" t="str">
        <f>IF(H10="","",IF(Sheet1!$A$1=2,IF(AND(H10&gt;=Sheet1!$C$1,H10&lt;=Sheet1!$D$1),"1",IF(OR(H10&gt;=Sheet1!$C$2,H10&lt;=Sheet1!$D$2),"2","ERROR")),IF(AND(H10&gt;=Sheet1!$C$1,H10&lt;=Sheet1!$D$1),"1",IF(AND(H10&gt;=Sheet1!$C$2,H10&lt;=Sheet1!$D$2),"2",IF(OR(H10&gt;=Sheet1!$C$3,H10&lt;=Sheet1!$D$3),"3","ERROR")))))</f>
        <v/>
      </c>
      <c r="J10" s="49" t="str">
        <f>IF(H10="","",IF(AND(H10&gt;=Sheet1!$F$1,H10&lt;=Sheet1!$G$1),"1",IF(AND(H10&gt;=Sheet1!$F$2,H10&lt;=Sheet1!$G$2),"2",IF(AND(H10&gt;=Sheet1!$F$3,H10&lt;=Sheet1!$G$3),"3",IF(AND(H10&gt;=Sheet1!$F$4,H10&lt;=Sheet1!$G$4),"4",IF(AND(H10&gt;=Sheet1!$F$5,H10&lt;=Sheet1!$G$5),"5",IF(AND(H10&gt;=Sheet1!$F$7,H10&lt;=Sheet1!$G$7),"7",IF(AND(H10&gt;=Sheet1!$F$8,H10&lt;=Sheet1!$G$8),"8",IF(OR(H10&gt;=Sheet1!$F$6,H10&lt;=Sheet1!$G$6),"6","ERROR")))))))))</f>
        <v/>
      </c>
      <c r="K10" s="4"/>
      <c r="L10" s="4"/>
      <c r="M10" s="6"/>
      <c r="N10" s="6"/>
      <c r="O10" s="8"/>
      <c r="P10" s="4"/>
      <c r="Q10" s="4"/>
      <c r="R10" s="5"/>
      <c r="S10" s="4"/>
      <c r="T10" s="4"/>
      <c r="U10" s="4"/>
      <c r="V10" s="4"/>
      <c r="W10" s="4"/>
      <c r="X10" s="4"/>
      <c r="Y10" s="4"/>
      <c r="Z10" s="4"/>
      <c r="AA10" s="4"/>
      <c r="AB10" s="4"/>
      <c r="AC10" s="50"/>
      <c r="AD10" s="50"/>
      <c r="AE10" s="50"/>
    </row>
    <row r="11" spans="1:32">
      <c r="A11" s="4"/>
      <c r="B11" s="4"/>
      <c r="C11" s="65"/>
      <c r="D11" s="7"/>
      <c r="E11" s="7"/>
      <c r="F11" s="48" t="str">
        <f t="shared" si="0"/>
        <v xml:space="preserve"> </v>
      </c>
      <c r="G11" s="48" t="str">
        <f t="shared" si="1"/>
        <v xml:space="preserve"> </v>
      </c>
      <c r="H11" s="28"/>
      <c r="I11" s="48" t="str">
        <f>IF(H11="","",IF(Sheet1!$A$1=2,IF(AND(H11&gt;=Sheet1!$C$1,H11&lt;=Sheet1!$D$1),"1",IF(OR(H11&gt;=Sheet1!$C$2,H11&lt;=Sheet1!$D$2),"2","ERROR")),IF(AND(H11&gt;=Sheet1!$C$1,H11&lt;=Sheet1!$D$1),"1",IF(AND(H11&gt;=Sheet1!$C$2,H11&lt;=Sheet1!$D$2),"2",IF(OR(H11&gt;=Sheet1!$C$3,H11&lt;=Sheet1!$D$3),"3","ERROR")))))</f>
        <v/>
      </c>
      <c r="J11" s="49" t="str">
        <f>IF(H11="","",IF(AND(H11&gt;=Sheet1!$F$1,H11&lt;=Sheet1!$G$1),"1",IF(AND(H11&gt;=Sheet1!$F$2,H11&lt;=Sheet1!$G$2),"2",IF(AND(H11&gt;=Sheet1!$F$3,H11&lt;=Sheet1!$G$3),"3",IF(AND(H11&gt;=Sheet1!$F$4,H11&lt;=Sheet1!$G$4),"4",IF(AND(H11&gt;=Sheet1!$F$5,H11&lt;=Sheet1!$G$5),"5",IF(AND(H11&gt;=Sheet1!$F$7,H11&lt;=Sheet1!$G$7),"7",IF(AND(H11&gt;=Sheet1!$F$8,H11&lt;=Sheet1!$G$8),"8",IF(OR(H11&gt;=Sheet1!$F$6,H11&lt;=Sheet1!$G$6),"6","ERROR")))))))))</f>
        <v/>
      </c>
      <c r="K11" s="4"/>
      <c r="L11" s="4"/>
      <c r="M11" s="6"/>
      <c r="N11" s="6"/>
      <c r="O11" s="8"/>
      <c r="P11" s="4"/>
      <c r="Q11" s="4"/>
      <c r="R11" s="5"/>
      <c r="S11" s="4"/>
      <c r="T11" s="4"/>
      <c r="U11" s="4"/>
      <c r="V11" s="4"/>
      <c r="W11" s="4"/>
      <c r="X11" s="4"/>
      <c r="Y11" s="4"/>
      <c r="Z11" s="4"/>
      <c r="AA11" s="4"/>
      <c r="AB11" s="4"/>
      <c r="AC11" s="50"/>
      <c r="AD11" s="50"/>
      <c r="AE11" s="50"/>
    </row>
    <row r="12" spans="1:32">
      <c r="A12" s="8"/>
      <c r="B12" s="8"/>
      <c r="C12" s="65"/>
      <c r="D12" s="7"/>
      <c r="E12" s="7"/>
      <c r="F12" s="48" t="str">
        <f t="shared" si="0"/>
        <v xml:space="preserve"> </v>
      </c>
      <c r="G12" s="48" t="str">
        <f t="shared" si="1"/>
        <v xml:space="preserve"> </v>
      </c>
      <c r="H12" s="28"/>
      <c r="I12" s="48" t="str">
        <f>IF(H12="","",IF(Sheet1!$A$1=2,IF(AND(H12&gt;=Sheet1!$C$1,H12&lt;=Sheet1!$D$1),"1",IF(OR(H12&gt;=Sheet1!$C$2,H12&lt;=Sheet1!$D$2),"2","ERROR")),IF(AND(H12&gt;=Sheet1!$C$1,H12&lt;=Sheet1!$D$1),"1",IF(AND(H12&gt;=Sheet1!$C$2,H12&lt;=Sheet1!$D$2),"2",IF(OR(H12&gt;=Sheet1!$C$3,H12&lt;=Sheet1!$D$3),"3","ERROR")))))</f>
        <v/>
      </c>
      <c r="J12" s="49" t="str">
        <f>IF(H12="","",IF(AND(H12&gt;=Sheet1!$F$1,H12&lt;=Sheet1!$G$1),"1",IF(AND(H12&gt;=Sheet1!$F$2,H12&lt;=Sheet1!$G$2),"2",IF(AND(H12&gt;=Sheet1!$F$3,H12&lt;=Sheet1!$G$3),"3",IF(AND(H12&gt;=Sheet1!$F$4,H12&lt;=Sheet1!$G$4),"4",IF(AND(H12&gt;=Sheet1!$F$5,H12&lt;=Sheet1!$G$5),"5",IF(AND(H12&gt;=Sheet1!$F$7,H12&lt;=Sheet1!$G$7),"7",IF(AND(H12&gt;=Sheet1!$F$8,H12&lt;=Sheet1!$G$8),"8",IF(OR(H12&gt;=Sheet1!$F$6,H12&lt;=Sheet1!$G$6),"6","ERROR")))))))))</f>
        <v/>
      </c>
      <c r="K12" s="4"/>
      <c r="L12" s="4"/>
      <c r="M12" s="6"/>
      <c r="N12" s="6"/>
      <c r="O12" s="8"/>
      <c r="P12" s="4"/>
      <c r="Q12" s="4"/>
      <c r="R12" s="5"/>
      <c r="S12" s="4"/>
      <c r="T12" s="4"/>
      <c r="U12" s="4"/>
      <c r="V12" s="4"/>
      <c r="W12" s="4"/>
      <c r="X12" s="4"/>
      <c r="Y12" s="4"/>
      <c r="Z12" s="4"/>
      <c r="AA12" s="4"/>
      <c r="AB12" s="4"/>
      <c r="AC12" s="50"/>
      <c r="AD12" s="50"/>
      <c r="AE12" s="50"/>
    </row>
    <row r="13" spans="1:32">
      <c r="A13" s="8"/>
      <c r="B13" s="8"/>
      <c r="C13" s="65"/>
      <c r="D13" s="7"/>
      <c r="E13" s="7"/>
      <c r="F13" s="48" t="str">
        <f t="shared" si="0"/>
        <v xml:space="preserve"> </v>
      </c>
      <c r="G13" s="48" t="str">
        <f t="shared" si="1"/>
        <v xml:space="preserve"> </v>
      </c>
      <c r="H13" s="28"/>
      <c r="I13" s="48" t="str">
        <f>IF(H13="","",IF(Sheet1!$A$1=2,IF(AND(H13&gt;=Sheet1!$C$1,H13&lt;=Sheet1!$D$1),"1",IF(OR(H13&gt;=Sheet1!$C$2,H13&lt;=Sheet1!$D$2),"2","ERROR")),IF(AND(H13&gt;=Sheet1!$C$1,H13&lt;=Sheet1!$D$1),"1",IF(AND(H13&gt;=Sheet1!$C$2,H13&lt;=Sheet1!$D$2),"2",IF(OR(H13&gt;=Sheet1!$C$3,H13&lt;=Sheet1!$D$3),"3","ERROR")))))</f>
        <v/>
      </c>
      <c r="J13" s="49" t="str">
        <f>IF(H13="","",IF(AND(H13&gt;=Sheet1!$F$1,H13&lt;=Sheet1!$G$1),"1",IF(AND(H13&gt;=Sheet1!$F$2,H13&lt;=Sheet1!$G$2),"2",IF(AND(H13&gt;=Sheet1!$F$3,H13&lt;=Sheet1!$G$3),"3",IF(AND(H13&gt;=Sheet1!$F$4,H13&lt;=Sheet1!$G$4),"4",IF(AND(H13&gt;=Sheet1!$F$5,H13&lt;=Sheet1!$G$5),"5",IF(AND(H13&gt;=Sheet1!$F$7,H13&lt;=Sheet1!$G$7),"7",IF(AND(H13&gt;=Sheet1!$F$8,H13&lt;=Sheet1!$G$8),"8",IF(OR(H13&gt;=Sheet1!$F$6,H13&lt;=Sheet1!$G$6),"6","ERROR")))))))))</f>
        <v/>
      </c>
      <c r="K13" s="4"/>
      <c r="L13" s="4"/>
      <c r="M13" s="6"/>
      <c r="N13" s="6"/>
      <c r="O13" s="8"/>
      <c r="P13" s="4"/>
      <c r="Q13" s="4"/>
      <c r="R13" s="5"/>
      <c r="S13" s="4"/>
      <c r="T13" s="4"/>
      <c r="U13" s="4"/>
      <c r="V13" s="4"/>
      <c r="W13" s="4"/>
      <c r="X13" s="4"/>
      <c r="Y13" s="4"/>
      <c r="Z13" s="4"/>
      <c r="AA13" s="4"/>
      <c r="AB13" s="4"/>
      <c r="AC13" s="50"/>
      <c r="AD13" s="50"/>
      <c r="AE13" s="50"/>
    </row>
    <row r="14" spans="1:32">
      <c r="A14" s="4"/>
      <c r="B14" s="4"/>
      <c r="C14" s="65"/>
      <c r="D14" s="7"/>
      <c r="E14" s="7"/>
      <c r="F14" s="48" t="str">
        <f t="shared" si="0"/>
        <v xml:space="preserve"> </v>
      </c>
      <c r="G14" s="48" t="str">
        <f t="shared" si="1"/>
        <v xml:space="preserve"> </v>
      </c>
      <c r="H14" s="28"/>
      <c r="I14" s="48" t="str">
        <f>IF(H14="","",IF(Sheet1!$A$1=2,IF(AND(H14&gt;=Sheet1!$C$1,H14&lt;=Sheet1!$D$1),"1",IF(OR(H14&gt;=Sheet1!$C$2,H14&lt;=Sheet1!$D$2),"2","ERROR")),IF(AND(H14&gt;=Sheet1!$C$1,H14&lt;=Sheet1!$D$1),"1",IF(AND(H14&gt;=Sheet1!$C$2,H14&lt;=Sheet1!$D$2),"2",IF(OR(H14&gt;=Sheet1!$C$3,H14&lt;=Sheet1!$D$3),"3","ERROR")))))</f>
        <v/>
      </c>
      <c r="J14" s="49" t="str">
        <f>IF(H14="","",IF(AND(H14&gt;=Sheet1!$F$1,H14&lt;=Sheet1!$G$1),"1",IF(AND(H14&gt;=Sheet1!$F$2,H14&lt;=Sheet1!$G$2),"2",IF(AND(H14&gt;=Sheet1!$F$3,H14&lt;=Sheet1!$G$3),"3",IF(AND(H14&gt;=Sheet1!$F$4,H14&lt;=Sheet1!$G$4),"4",IF(AND(H14&gt;=Sheet1!$F$5,H14&lt;=Sheet1!$G$5),"5",IF(AND(H14&gt;=Sheet1!$F$7,H14&lt;=Sheet1!$G$7),"7",IF(AND(H14&gt;=Sheet1!$F$8,H14&lt;=Sheet1!$G$8),"8",IF(OR(H14&gt;=Sheet1!$F$6,H14&lt;=Sheet1!$G$6),"6","ERROR")))))))))</f>
        <v/>
      </c>
      <c r="K14" s="4"/>
      <c r="L14" s="4"/>
      <c r="M14" s="6"/>
      <c r="N14" s="6"/>
      <c r="O14" s="8"/>
      <c r="P14" s="4"/>
      <c r="Q14" s="4"/>
      <c r="R14" s="5"/>
      <c r="S14" s="4"/>
      <c r="T14" s="4"/>
      <c r="U14" s="4"/>
      <c r="V14" s="4"/>
      <c r="W14" s="4"/>
      <c r="X14" s="4"/>
      <c r="Y14" s="4"/>
      <c r="Z14" s="4"/>
      <c r="AA14" s="4"/>
      <c r="AB14" s="4"/>
      <c r="AC14" s="50"/>
      <c r="AD14" s="50"/>
      <c r="AE14" s="50"/>
    </row>
    <row r="15" spans="1:32">
      <c r="A15" s="4"/>
      <c r="B15" s="4"/>
      <c r="C15" s="65"/>
      <c r="D15" s="7"/>
      <c r="E15" s="7"/>
      <c r="F15" s="48" t="str">
        <f t="shared" si="0"/>
        <v xml:space="preserve"> </v>
      </c>
      <c r="G15" s="48" t="str">
        <f t="shared" si="1"/>
        <v xml:space="preserve"> </v>
      </c>
      <c r="H15" s="28"/>
      <c r="I15" s="48" t="str">
        <f>IF(H15="","",IF(Sheet1!$A$1=2,IF(AND(H15&gt;=Sheet1!$C$1,H15&lt;=Sheet1!$D$1),"1",IF(OR(H15&gt;=Sheet1!$C$2,H15&lt;=Sheet1!$D$2),"2","ERROR")),IF(AND(H15&gt;=Sheet1!$C$1,H15&lt;=Sheet1!$D$1),"1",IF(AND(H15&gt;=Sheet1!$C$2,H15&lt;=Sheet1!$D$2),"2",IF(OR(H15&gt;=Sheet1!$C$3,H15&lt;=Sheet1!$D$3),"3","ERROR")))))</f>
        <v/>
      </c>
      <c r="J15" s="49" t="str">
        <f>IF(H15="","",IF(AND(H15&gt;=Sheet1!$F$1,H15&lt;=Sheet1!$G$1),"1",IF(AND(H15&gt;=Sheet1!$F$2,H15&lt;=Sheet1!$G$2),"2",IF(AND(H15&gt;=Sheet1!$F$3,H15&lt;=Sheet1!$G$3),"3",IF(AND(H15&gt;=Sheet1!$F$4,H15&lt;=Sheet1!$G$4),"4",IF(AND(H15&gt;=Sheet1!$F$5,H15&lt;=Sheet1!$G$5),"5",IF(AND(H15&gt;=Sheet1!$F$7,H15&lt;=Sheet1!$G$7),"7",IF(AND(H15&gt;=Sheet1!$F$8,H15&lt;=Sheet1!$G$8),"8",IF(OR(H15&gt;=Sheet1!$F$6,H15&lt;=Sheet1!$G$6),"6","ERROR")))))))))</f>
        <v/>
      </c>
      <c r="K15" s="4"/>
      <c r="L15" s="4"/>
      <c r="M15" s="6"/>
      <c r="N15" s="6"/>
      <c r="O15" s="8"/>
      <c r="P15" s="4"/>
      <c r="Q15" s="4"/>
      <c r="R15" s="5"/>
      <c r="S15" s="4"/>
      <c r="T15" s="4"/>
      <c r="U15" s="4"/>
      <c r="V15" s="4"/>
      <c r="W15" s="4"/>
      <c r="X15" s="4"/>
      <c r="Y15" s="4"/>
      <c r="Z15" s="4"/>
      <c r="AA15" s="4"/>
      <c r="AB15" s="4"/>
      <c r="AC15" s="50"/>
      <c r="AD15" s="50"/>
      <c r="AE15" s="50"/>
    </row>
    <row r="16" spans="1:32">
      <c r="A16" s="8"/>
      <c r="B16" s="8"/>
      <c r="C16" s="65"/>
      <c r="D16" s="7"/>
      <c r="E16" s="7"/>
      <c r="F16" s="48" t="str">
        <f t="shared" si="0"/>
        <v xml:space="preserve"> </v>
      </c>
      <c r="G16" s="48" t="str">
        <f t="shared" si="1"/>
        <v xml:space="preserve"> </v>
      </c>
      <c r="H16" s="28"/>
      <c r="I16" s="48" t="str">
        <f>IF(H16="","",IF(Sheet1!$A$1=2,IF(AND(H16&gt;=Sheet1!$C$1,H16&lt;=Sheet1!$D$1),"1",IF(OR(H16&gt;=Sheet1!$C$2,H16&lt;=Sheet1!$D$2),"2","ERROR")),IF(AND(H16&gt;=Sheet1!$C$1,H16&lt;=Sheet1!$D$1),"1",IF(AND(H16&gt;=Sheet1!$C$2,H16&lt;=Sheet1!$D$2),"2",IF(OR(H16&gt;=Sheet1!$C$3,H16&lt;=Sheet1!$D$3),"3","ERROR")))))</f>
        <v/>
      </c>
      <c r="J16" s="49" t="str">
        <f>IF(H16="","",IF(AND(H16&gt;=Sheet1!$F$1,H16&lt;=Sheet1!$G$1),"1",IF(AND(H16&gt;=Sheet1!$F$2,H16&lt;=Sheet1!$G$2),"2",IF(AND(H16&gt;=Sheet1!$F$3,H16&lt;=Sheet1!$G$3),"3",IF(AND(H16&gt;=Sheet1!$F$4,H16&lt;=Sheet1!$G$4),"4",IF(AND(H16&gt;=Sheet1!$F$5,H16&lt;=Sheet1!$G$5),"5",IF(AND(H16&gt;=Sheet1!$F$7,H16&lt;=Sheet1!$G$7),"7",IF(AND(H16&gt;=Sheet1!$F$8,H16&lt;=Sheet1!$G$8),"8",IF(OR(H16&gt;=Sheet1!$F$6,H16&lt;=Sheet1!$G$6),"6","ERROR")))))))))</f>
        <v/>
      </c>
      <c r="K16" s="4"/>
      <c r="L16" s="4"/>
      <c r="M16" s="6"/>
      <c r="N16" s="6"/>
      <c r="O16" s="8"/>
      <c r="P16" s="4"/>
      <c r="Q16" s="4"/>
      <c r="R16" s="5"/>
      <c r="S16" s="4"/>
      <c r="T16" s="4"/>
      <c r="U16" s="4"/>
      <c r="V16" s="4"/>
      <c r="W16" s="4"/>
      <c r="X16" s="4"/>
      <c r="Y16" s="4"/>
      <c r="Z16" s="4"/>
      <c r="AA16" s="4"/>
      <c r="AB16" s="4"/>
      <c r="AC16" s="50"/>
      <c r="AD16" s="50"/>
      <c r="AE16" s="50"/>
    </row>
    <row r="17" spans="1:31">
      <c r="A17" s="4"/>
      <c r="B17" s="4"/>
      <c r="C17" s="65"/>
      <c r="D17" s="7"/>
      <c r="E17" s="7"/>
      <c r="F17" s="48" t="str">
        <f t="shared" si="0"/>
        <v xml:space="preserve"> </v>
      </c>
      <c r="G17" s="48" t="str">
        <f t="shared" si="1"/>
        <v xml:space="preserve"> </v>
      </c>
      <c r="H17" s="28"/>
      <c r="I17" s="48" t="str">
        <f>IF(H17="","",IF(Sheet1!$A$1=2,IF(AND(H17&gt;=Sheet1!$C$1,H17&lt;=Sheet1!$D$1),"1",IF(OR(H17&gt;=Sheet1!$C$2,H17&lt;=Sheet1!$D$2),"2","ERROR")),IF(AND(H17&gt;=Sheet1!$C$1,H17&lt;=Sheet1!$D$1),"1",IF(AND(H17&gt;=Sheet1!$C$2,H17&lt;=Sheet1!$D$2),"2",IF(OR(H17&gt;=Sheet1!$C$3,H17&lt;=Sheet1!$D$3),"3","ERROR")))))</f>
        <v/>
      </c>
      <c r="J17" s="49" t="str">
        <f>IF(H17="","",IF(AND(H17&gt;=Sheet1!$F$1,H17&lt;=Sheet1!$G$1),"1",IF(AND(H17&gt;=Sheet1!$F$2,H17&lt;=Sheet1!$G$2),"2",IF(AND(H17&gt;=Sheet1!$F$3,H17&lt;=Sheet1!$G$3),"3",IF(AND(H17&gt;=Sheet1!$F$4,H17&lt;=Sheet1!$G$4),"4",IF(AND(H17&gt;=Sheet1!$F$5,H17&lt;=Sheet1!$G$5),"5",IF(AND(H17&gt;=Sheet1!$F$7,H17&lt;=Sheet1!$G$7),"7",IF(AND(H17&gt;=Sheet1!$F$8,H17&lt;=Sheet1!$G$8),"8",IF(OR(H17&gt;=Sheet1!$F$6,H17&lt;=Sheet1!$G$6),"6","ERROR")))))))))</f>
        <v/>
      </c>
      <c r="K17" s="4"/>
      <c r="L17" s="4"/>
      <c r="M17" s="6"/>
      <c r="N17" s="6"/>
      <c r="O17" s="8"/>
      <c r="P17" s="4"/>
      <c r="Q17" s="4"/>
      <c r="R17" s="5"/>
      <c r="S17" s="4"/>
      <c r="T17" s="4"/>
      <c r="U17" s="4"/>
      <c r="V17" s="4"/>
      <c r="W17" s="4"/>
      <c r="X17" s="4"/>
      <c r="Y17" s="4"/>
      <c r="Z17" s="4"/>
      <c r="AA17" s="4"/>
      <c r="AB17" s="4"/>
      <c r="AC17" s="50"/>
      <c r="AD17" s="50"/>
      <c r="AE17" s="50"/>
    </row>
    <row r="18" spans="1:31">
      <c r="A18" s="8"/>
      <c r="B18" s="8"/>
      <c r="C18" s="65"/>
      <c r="D18" s="7"/>
      <c r="E18" s="7"/>
      <c r="F18" s="48" t="str">
        <f t="shared" si="0"/>
        <v xml:space="preserve"> </v>
      </c>
      <c r="G18" s="48" t="str">
        <f t="shared" si="1"/>
        <v xml:space="preserve"> </v>
      </c>
      <c r="H18" s="28"/>
      <c r="I18" s="48" t="str">
        <f>IF(H18="","",IF(Sheet1!$A$1=2,IF(AND(H18&gt;=Sheet1!$C$1,H18&lt;=Sheet1!$D$1),"1",IF(OR(H18&gt;=Sheet1!$C$2,H18&lt;=Sheet1!$D$2),"2","ERROR")),IF(AND(H18&gt;=Sheet1!$C$1,H18&lt;=Sheet1!$D$1),"1",IF(AND(H18&gt;=Sheet1!$C$2,H18&lt;=Sheet1!$D$2),"2",IF(OR(H18&gt;=Sheet1!$C$3,H18&lt;=Sheet1!$D$3),"3","ERROR")))))</f>
        <v/>
      </c>
      <c r="J18" s="49" t="str">
        <f>IF(H18="","",IF(AND(H18&gt;=Sheet1!$F$1,H18&lt;=Sheet1!$G$1),"1",IF(AND(H18&gt;=Sheet1!$F$2,H18&lt;=Sheet1!$G$2),"2",IF(AND(H18&gt;=Sheet1!$F$3,H18&lt;=Sheet1!$G$3),"3",IF(AND(H18&gt;=Sheet1!$F$4,H18&lt;=Sheet1!$G$4),"4",IF(AND(H18&gt;=Sheet1!$F$5,H18&lt;=Sheet1!$G$5),"5",IF(AND(H18&gt;=Sheet1!$F$7,H18&lt;=Sheet1!$G$7),"7",IF(AND(H18&gt;=Sheet1!$F$8,H18&lt;=Sheet1!$G$8),"8",IF(OR(H18&gt;=Sheet1!$F$6,H18&lt;=Sheet1!$G$6),"6","ERROR")))))))))</f>
        <v/>
      </c>
      <c r="K18" s="4"/>
      <c r="L18" s="4"/>
      <c r="M18" s="6"/>
      <c r="N18" s="6"/>
      <c r="O18" s="8"/>
      <c r="P18" s="4"/>
      <c r="Q18" s="4"/>
      <c r="R18" s="5"/>
      <c r="S18" s="4"/>
      <c r="T18" s="4"/>
      <c r="U18" s="4"/>
      <c r="V18" s="4"/>
      <c r="W18" s="4"/>
      <c r="X18" s="4"/>
      <c r="Y18" s="4"/>
      <c r="Z18" s="4"/>
      <c r="AA18" s="4"/>
      <c r="AB18" s="4"/>
      <c r="AC18" s="50"/>
      <c r="AD18" s="50"/>
      <c r="AE18" s="50"/>
    </row>
    <row r="19" spans="1:31">
      <c r="A19" s="8"/>
      <c r="B19" s="8"/>
      <c r="C19" s="65"/>
      <c r="D19" s="7"/>
      <c r="E19" s="7"/>
      <c r="F19" s="48" t="str">
        <f t="shared" si="0"/>
        <v xml:space="preserve"> </v>
      </c>
      <c r="G19" s="48" t="str">
        <f t="shared" si="1"/>
        <v xml:space="preserve"> </v>
      </c>
      <c r="H19" s="28"/>
      <c r="I19" s="48" t="str">
        <f>IF(H19="","",IF(Sheet1!$A$1=2,IF(AND(H19&gt;=Sheet1!$C$1,H19&lt;=Sheet1!$D$1),"1",IF(OR(H19&gt;=Sheet1!$C$2,H19&lt;=Sheet1!$D$2),"2","ERROR")),IF(AND(H19&gt;=Sheet1!$C$1,H19&lt;=Sheet1!$D$1),"1",IF(AND(H19&gt;=Sheet1!$C$2,H19&lt;=Sheet1!$D$2),"2",IF(OR(H19&gt;=Sheet1!$C$3,H19&lt;=Sheet1!$D$3),"3","ERROR")))))</f>
        <v/>
      </c>
      <c r="J19" s="49" t="str">
        <f>IF(H19="","",IF(AND(H19&gt;=Sheet1!$F$1,H19&lt;=Sheet1!$G$1),"1",IF(AND(H19&gt;=Sheet1!$F$2,H19&lt;=Sheet1!$G$2),"2",IF(AND(H19&gt;=Sheet1!$F$3,H19&lt;=Sheet1!$G$3),"3",IF(AND(H19&gt;=Sheet1!$F$4,H19&lt;=Sheet1!$G$4),"4",IF(AND(H19&gt;=Sheet1!$F$5,H19&lt;=Sheet1!$G$5),"5",IF(AND(H19&gt;=Sheet1!$F$7,H19&lt;=Sheet1!$G$7),"7",IF(AND(H19&gt;=Sheet1!$F$8,H19&lt;=Sheet1!$G$8),"8",IF(OR(H19&gt;=Sheet1!$F$6,H19&lt;=Sheet1!$G$6),"6","ERROR")))))))))</f>
        <v/>
      </c>
      <c r="K19" s="4"/>
      <c r="L19" s="4"/>
      <c r="M19" s="6"/>
      <c r="N19" s="6"/>
      <c r="O19" s="8"/>
      <c r="P19" s="4"/>
      <c r="Q19" s="4"/>
      <c r="R19" s="5"/>
      <c r="S19" s="4"/>
      <c r="T19" s="4"/>
      <c r="U19" s="4"/>
      <c r="V19" s="4"/>
      <c r="W19" s="4"/>
      <c r="X19" s="4"/>
      <c r="Y19" s="4"/>
      <c r="Z19" s="4"/>
      <c r="AA19" s="4"/>
      <c r="AB19" s="4"/>
      <c r="AC19" s="50"/>
      <c r="AD19" s="50"/>
      <c r="AE19" s="50"/>
    </row>
    <row r="20" spans="1:31">
      <c r="A20" s="8"/>
      <c r="B20" s="8"/>
      <c r="C20" s="65"/>
      <c r="D20" s="7"/>
      <c r="E20" s="7"/>
      <c r="F20" s="48" t="str">
        <f t="shared" si="0"/>
        <v xml:space="preserve"> </v>
      </c>
      <c r="G20" s="48" t="str">
        <f t="shared" si="1"/>
        <v xml:space="preserve"> </v>
      </c>
      <c r="H20" s="28"/>
      <c r="I20" s="48" t="str">
        <f>IF(H20="","",IF(Sheet1!$A$1=2,IF(AND(H20&gt;=Sheet1!$C$1,H20&lt;=Sheet1!$D$1),"1",IF(OR(H20&gt;=Sheet1!$C$2,H20&lt;=Sheet1!$D$2),"2","ERROR")),IF(AND(H20&gt;=Sheet1!$C$1,H20&lt;=Sheet1!$D$1),"1",IF(AND(H20&gt;=Sheet1!$C$2,H20&lt;=Sheet1!$D$2),"2",IF(OR(H20&gt;=Sheet1!$C$3,H20&lt;=Sheet1!$D$3),"3","ERROR")))))</f>
        <v/>
      </c>
      <c r="J20" s="49" t="str">
        <f>IF(H20="","",IF(AND(H20&gt;=Sheet1!$F$1,H20&lt;=Sheet1!$G$1),"1",IF(AND(H20&gt;=Sheet1!$F$2,H20&lt;=Sheet1!$G$2),"2",IF(AND(H20&gt;=Sheet1!$F$3,H20&lt;=Sheet1!$G$3),"3",IF(AND(H20&gt;=Sheet1!$F$4,H20&lt;=Sheet1!$G$4),"4",IF(AND(H20&gt;=Sheet1!$F$5,H20&lt;=Sheet1!$G$5),"5",IF(AND(H20&gt;=Sheet1!$F$7,H20&lt;=Sheet1!$G$7),"7",IF(AND(H20&gt;=Sheet1!$F$8,H20&lt;=Sheet1!$G$8),"8",IF(OR(H20&gt;=Sheet1!$F$6,H20&lt;=Sheet1!$G$6),"6","ERROR")))))))))</f>
        <v/>
      </c>
      <c r="K20" s="4"/>
      <c r="L20" s="4"/>
      <c r="M20" s="6"/>
      <c r="N20" s="6"/>
      <c r="O20" s="8"/>
      <c r="P20" s="4"/>
      <c r="Q20" s="4"/>
      <c r="R20" s="5"/>
      <c r="S20" s="4"/>
      <c r="T20" s="4"/>
      <c r="U20" s="4"/>
      <c r="V20" s="4"/>
      <c r="W20" s="4"/>
      <c r="X20" s="4"/>
      <c r="Y20" s="4"/>
      <c r="Z20" s="4"/>
      <c r="AA20" s="4"/>
      <c r="AB20" s="4"/>
      <c r="AC20" s="50"/>
      <c r="AD20" s="50"/>
      <c r="AE20" s="50"/>
    </row>
    <row r="21" spans="1:31">
      <c r="A21" s="4"/>
      <c r="B21" s="4"/>
      <c r="C21" s="65"/>
      <c r="D21" s="7"/>
      <c r="E21" s="7"/>
      <c r="F21" s="48" t="str">
        <f t="shared" si="0"/>
        <v xml:space="preserve"> </v>
      </c>
      <c r="G21" s="48" t="str">
        <f t="shared" si="1"/>
        <v xml:space="preserve"> </v>
      </c>
      <c r="H21" s="28"/>
      <c r="I21" s="48" t="str">
        <f>IF(H21="","",IF(Sheet1!$A$1=2,IF(AND(H21&gt;=Sheet1!$C$1,H21&lt;=Sheet1!$D$1),"1",IF(OR(H21&gt;=Sheet1!$C$2,H21&lt;=Sheet1!$D$2),"2","ERROR")),IF(AND(H21&gt;=Sheet1!$C$1,H21&lt;=Sheet1!$D$1),"1",IF(AND(H21&gt;=Sheet1!$C$2,H21&lt;=Sheet1!$D$2),"2",IF(OR(H21&gt;=Sheet1!$C$3,H21&lt;=Sheet1!$D$3),"3","ERROR")))))</f>
        <v/>
      </c>
      <c r="J21" s="49" t="str">
        <f>IF(H21="","",IF(AND(H21&gt;=Sheet1!$F$1,H21&lt;=Sheet1!$G$1),"1",IF(AND(H21&gt;=Sheet1!$F$2,H21&lt;=Sheet1!$G$2),"2",IF(AND(H21&gt;=Sheet1!$F$3,H21&lt;=Sheet1!$G$3),"3",IF(AND(H21&gt;=Sheet1!$F$4,H21&lt;=Sheet1!$G$4),"4",IF(AND(H21&gt;=Sheet1!$F$5,H21&lt;=Sheet1!$G$5),"5",IF(AND(H21&gt;=Sheet1!$F$7,H21&lt;=Sheet1!$G$7),"7",IF(AND(H21&gt;=Sheet1!$F$8,H21&lt;=Sheet1!$G$8),"8",IF(OR(H21&gt;=Sheet1!$F$6,H21&lt;=Sheet1!$G$6),"6","ERROR")))))))))</f>
        <v/>
      </c>
      <c r="K21" s="4"/>
      <c r="L21" s="4"/>
      <c r="M21" s="6"/>
      <c r="N21" s="6"/>
      <c r="O21" s="8"/>
      <c r="P21" s="4"/>
      <c r="Q21" s="4"/>
      <c r="R21" s="5"/>
      <c r="S21" s="4"/>
      <c r="T21" s="4"/>
      <c r="U21" s="4"/>
      <c r="V21" s="4"/>
      <c r="W21" s="4"/>
      <c r="X21" s="4"/>
      <c r="Y21" s="4"/>
      <c r="Z21" s="4"/>
      <c r="AA21" s="4"/>
      <c r="AB21" s="4"/>
      <c r="AC21" s="50"/>
      <c r="AD21" s="50"/>
      <c r="AE21" s="50"/>
    </row>
    <row r="22" spans="1:31">
      <c r="A22" s="8"/>
      <c r="B22" s="8"/>
      <c r="C22" s="65"/>
      <c r="D22" s="7"/>
      <c r="E22" s="7"/>
      <c r="F22" s="48" t="str">
        <f t="shared" si="0"/>
        <v xml:space="preserve"> </v>
      </c>
      <c r="G22" s="48" t="str">
        <f t="shared" si="1"/>
        <v xml:space="preserve"> </v>
      </c>
      <c r="H22" s="28"/>
      <c r="I22" s="48" t="str">
        <f>IF(H22="","",IF(Sheet1!$A$1=2,IF(AND(H22&gt;=Sheet1!$C$1,H22&lt;=Sheet1!$D$1),"1",IF(OR(H22&gt;=Sheet1!$C$2,H22&lt;=Sheet1!$D$2),"2","ERROR")),IF(AND(H22&gt;=Sheet1!$C$1,H22&lt;=Sheet1!$D$1),"1",IF(AND(H22&gt;=Sheet1!$C$2,H22&lt;=Sheet1!$D$2),"2",IF(OR(H22&gt;=Sheet1!$C$3,H22&lt;=Sheet1!$D$3),"3","ERROR")))))</f>
        <v/>
      </c>
      <c r="J22" s="49" t="str">
        <f>IF(H22="","",IF(AND(H22&gt;=Sheet1!$F$1,H22&lt;=Sheet1!$G$1),"1",IF(AND(H22&gt;=Sheet1!$F$2,H22&lt;=Sheet1!$G$2),"2",IF(AND(H22&gt;=Sheet1!$F$3,H22&lt;=Sheet1!$G$3),"3",IF(AND(H22&gt;=Sheet1!$F$4,H22&lt;=Sheet1!$G$4),"4",IF(AND(H22&gt;=Sheet1!$F$5,H22&lt;=Sheet1!$G$5),"5",IF(AND(H22&gt;=Sheet1!$F$7,H22&lt;=Sheet1!$G$7),"7",IF(AND(H22&gt;=Sheet1!$F$8,H22&lt;=Sheet1!$G$8),"8",IF(OR(H22&gt;=Sheet1!$F$6,H22&lt;=Sheet1!$G$6),"6","ERROR")))))))))</f>
        <v/>
      </c>
      <c r="K22" s="4"/>
      <c r="L22" s="4"/>
      <c r="M22" s="6"/>
      <c r="N22" s="6"/>
      <c r="O22" s="8"/>
      <c r="P22" s="4"/>
      <c r="Q22" s="4"/>
      <c r="R22" s="5"/>
      <c r="S22" s="4"/>
      <c r="T22" s="4"/>
      <c r="U22" s="4"/>
      <c r="V22" s="4"/>
      <c r="W22" s="4"/>
      <c r="X22" s="4"/>
      <c r="Y22" s="4"/>
      <c r="Z22" s="4"/>
      <c r="AA22" s="4"/>
      <c r="AB22" s="4"/>
      <c r="AC22" s="50"/>
      <c r="AD22" s="50"/>
      <c r="AE22" s="50"/>
    </row>
    <row r="23" spans="1:31">
      <c r="A23" s="4"/>
      <c r="B23" s="4"/>
      <c r="C23" s="65"/>
      <c r="D23" s="7"/>
      <c r="E23" s="7"/>
      <c r="F23" s="48" t="str">
        <f t="shared" si="0"/>
        <v xml:space="preserve"> </v>
      </c>
      <c r="G23" s="48" t="str">
        <f t="shared" si="1"/>
        <v xml:space="preserve"> </v>
      </c>
      <c r="H23" s="28"/>
      <c r="I23" s="48" t="str">
        <f>IF(H23="","",IF(Sheet1!$A$1=2,IF(AND(H23&gt;=Sheet1!$C$1,H23&lt;=Sheet1!$D$1),"1",IF(OR(H23&gt;=Sheet1!$C$2,H23&lt;=Sheet1!$D$2),"2","ERROR")),IF(AND(H23&gt;=Sheet1!$C$1,H23&lt;=Sheet1!$D$1),"1",IF(AND(H23&gt;=Sheet1!$C$2,H23&lt;=Sheet1!$D$2),"2",IF(OR(H23&gt;=Sheet1!$C$3,H23&lt;=Sheet1!$D$3),"3","ERROR")))))</f>
        <v/>
      </c>
      <c r="J23" s="49" t="str">
        <f>IF(H23="","",IF(AND(H23&gt;=Sheet1!$F$1,H23&lt;=Sheet1!$G$1),"1",IF(AND(H23&gt;=Sheet1!$F$2,H23&lt;=Sheet1!$G$2),"2",IF(AND(H23&gt;=Sheet1!$F$3,H23&lt;=Sheet1!$G$3),"3",IF(AND(H23&gt;=Sheet1!$F$4,H23&lt;=Sheet1!$G$4),"4",IF(AND(H23&gt;=Sheet1!$F$5,H23&lt;=Sheet1!$G$5),"5",IF(AND(H23&gt;=Sheet1!$F$7,H23&lt;=Sheet1!$G$7),"7",IF(AND(H23&gt;=Sheet1!$F$8,H23&lt;=Sheet1!$G$8),"8",IF(OR(H23&gt;=Sheet1!$F$6,H23&lt;=Sheet1!$G$6),"6","ERROR")))))))))</f>
        <v/>
      </c>
      <c r="K23" s="4"/>
      <c r="L23" s="4"/>
      <c r="M23" s="6"/>
      <c r="N23" s="6"/>
      <c r="O23" s="8"/>
      <c r="P23" s="4"/>
      <c r="Q23" s="4"/>
      <c r="R23" s="5"/>
      <c r="S23" s="4"/>
      <c r="T23" s="4"/>
      <c r="U23" s="4"/>
      <c r="V23" s="4"/>
      <c r="W23" s="4"/>
      <c r="X23" s="4"/>
      <c r="Y23" s="4"/>
      <c r="Z23" s="4"/>
      <c r="AA23" s="4"/>
      <c r="AB23" s="4"/>
      <c r="AC23" s="50"/>
      <c r="AD23" s="50"/>
      <c r="AE23" s="50"/>
    </row>
    <row r="24" spans="1:31">
      <c r="A24" s="4"/>
      <c r="B24" s="4"/>
      <c r="C24" s="65"/>
      <c r="D24" s="7"/>
      <c r="E24" s="7"/>
      <c r="F24" s="48" t="str">
        <f t="shared" si="0"/>
        <v xml:space="preserve"> </v>
      </c>
      <c r="G24" s="48" t="str">
        <f t="shared" si="1"/>
        <v xml:space="preserve"> </v>
      </c>
      <c r="H24" s="28"/>
      <c r="I24" s="48" t="str">
        <f>IF(H24="","",IF(Sheet1!$A$1=2,IF(AND(H24&gt;=Sheet1!$C$1,H24&lt;=Sheet1!$D$1),"1",IF(OR(H24&gt;=Sheet1!$C$2,H24&lt;=Sheet1!$D$2),"2","ERROR")),IF(AND(H24&gt;=Sheet1!$C$1,H24&lt;=Sheet1!$D$1),"1",IF(AND(H24&gt;=Sheet1!$C$2,H24&lt;=Sheet1!$D$2),"2",IF(OR(H24&gt;=Sheet1!$C$3,H24&lt;=Sheet1!$D$3),"3","ERROR")))))</f>
        <v/>
      </c>
      <c r="J24" s="49" t="str">
        <f>IF(H24="","",IF(AND(H24&gt;=Sheet1!$F$1,H24&lt;=Sheet1!$G$1),"1",IF(AND(H24&gt;=Sheet1!$F$2,H24&lt;=Sheet1!$G$2),"2",IF(AND(H24&gt;=Sheet1!$F$3,H24&lt;=Sheet1!$G$3),"3",IF(AND(H24&gt;=Sheet1!$F$4,H24&lt;=Sheet1!$G$4),"4",IF(AND(H24&gt;=Sheet1!$F$5,H24&lt;=Sheet1!$G$5),"5",IF(AND(H24&gt;=Sheet1!$F$7,H24&lt;=Sheet1!$G$7),"7",IF(AND(H24&gt;=Sheet1!$F$8,H24&lt;=Sheet1!$G$8),"8",IF(OR(H24&gt;=Sheet1!$F$6,H24&lt;=Sheet1!$G$6),"6","ERROR")))))))))</f>
        <v/>
      </c>
      <c r="K24" s="4"/>
      <c r="L24" s="4"/>
      <c r="M24" s="6"/>
      <c r="N24" s="6"/>
      <c r="O24" s="8"/>
      <c r="P24" s="4"/>
      <c r="Q24" s="4"/>
      <c r="R24" s="5"/>
      <c r="S24" s="4"/>
      <c r="T24" s="4"/>
      <c r="U24" s="4"/>
      <c r="V24" s="4"/>
      <c r="W24" s="4"/>
      <c r="X24" s="4"/>
      <c r="Y24" s="4"/>
      <c r="Z24" s="4"/>
      <c r="AA24" s="4"/>
      <c r="AB24" s="4"/>
      <c r="AC24" s="50"/>
      <c r="AD24" s="50"/>
      <c r="AE24" s="50"/>
    </row>
    <row r="25" spans="1:31">
      <c r="A25" s="4"/>
      <c r="B25" s="4"/>
      <c r="C25" s="65"/>
      <c r="D25" s="7"/>
      <c r="E25" s="7"/>
      <c r="F25" s="48" t="str">
        <f t="shared" si="0"/>
        <v xml:space="preserve"> </v>
      </c>
      <c r="G25" s="48" t="str">
        <f t="shared" si="1"/>
        <v xml:space="preserve"> </v>
      </c>
      <c r="H25" s="28"/>
      <c r="I25" s="48" t="str">
        <f>IF(H25="","",IF(Sheet1!$A$1=2,IF(AND(H25&gt;=Sheet1!$C$1,H25&lt;=Sheet1!$D$1),"1",IF(OR(H25&gt;=Sheet1!$C$2,H25&lt;=Sheet1!$D$2),"2","ERROR")),IF(AND(H25&gt;=Sheet1!$C$1,H25&lt;=Sheet1!$D$1),"1",IF(AND(H25&gt;=Sheet1!$C$2,H25&lt;=Sheet1!$D$2),"2",IF(OR(H25&gt;=Sheet1!$C$3,H25&lt;=Sheet1!$D$3),"3","ERROR")))))</f>
        <v/>
      </c>
      <c r="J25" s="49" t="str">
        <f>IF(H25="","",IF(AND(H25&gt;=Sheet1!$F$1,H25&lt;=Sheet1!$G$1),"1",IF(AND(H25&gt;=Sheet1!$F$2,H25&lt;=Sheet1!$G$2),"2",IF(AND(H25&gt;=Sheet1!$F$3,H25&lt;=Sheet1!$G$3),"3",IF(AND(H25&gt;=Sheet1!$F$4,H25&lt;=Sheet1!$G$4),"4",IF(AND(H25&gt;=Sheet1!$F$5,H25&lt;=Sheet1!$G$5),"5",IF(AND(H25&gt;=Sheet1!$F$7,H25&lt;=Sheet1!$G$7),"7",IF(AND(H25&gt;=Sheet1!$F$8,H25&lt;=Sheet1!$G$8),"8",IF(OR(H25&gt;=Sheet1!$F$6,H25&lt;=Sheet1!$G$6),"6","ERROR")))))))))</f>
        <v/>
      </c>
      <c r="K25" s="4"/>
      <c r="L25" s="4"/>
      <c r="M25" s="6"/>
      <c r="N25" s="6"/>
      <c r="O25" s="8"/>
      <c r="P25" s="4"/>
      <c r="Q25" s="4"/>
      <c r="R25" s="5"/>
      <c r="S25" s="4"/>
      <c r="T25" s="4"/>
      <c r="U25" s="4"/>
      <c r="V25" s="4"/>
      <c r="W25" s="4"/>
      <c r="X25" s="4"/>
      <c r="Y25" s="4"/>
      <c r="Z25" s="4"/>
      <c r="AA25" s="4"/>
      <c r="AB25" s="4"/>
      <c r="AC25" s="50"/>
      <c r="AD25" s="50"/>
      <c r="AE25" s="50"/>
    </row>
    <row r="26" spans="1:31">
      <c r="A26" s="4"/>
      <c r="B26" s="4"/>
      <c r="C26" s="65"/>
      <c r="D26" s="7"/>
      <c r="E26" s="7"/>
      <c r="F26" s="48" t="str">
        <f t="shared" si="0"/>
        <v xml:space="preserve"> </v>
      </c>
      <c r="G26" s="48" t="str">
        <f t="shared" si="1"/>
        <v xml:space="preserve"> </v>
      </c>
      <c r="H26" s="28"/>
      <c r="I26" s="48" t="str">
        <f>IF(H26="","",IF(Sheet1!$A$1=2,IF(AND(H26&gt;=Sheet1!$C$1,H26&lt;=Sheet1!$D$1),"1",IF(OR(H26&gt;=Sheet1!$C$2,H26&lt;=Sheet1!$D$2),"2","ERROR")),IF(AND(H26&gt;=Sheet1!$C$1,H26&lt;=Sheet1!$D$1),"1",IF(AND(H26&gt;=Sheet1!$C$2,H26&lt;=Sheet1!$D$2),"2",IF(OR(H26&gt;=Sheet1!$C$3,H26&lt;=Sheet1!$D$3),"3","ERROR")))))</f>
        <v/>
      </c>
      <c r="J26" s="49" t="str">
        <f>IF(H26="","",IF(AND(H26&gt;=Sheet1!$F$1,H26&lt;=Sheet1!$G$1),"1",IF(AND(H26&gt;=Sheet1!$F$2,H26&lt;=Sheet1!$G$2),"2",IF(AND(H26&gt;=Sheet1!$F$3,H26&lt;=Sheet1!$G$3),"3",IF(AND(H26&gt;=Sheet1!$F$4,H26&lt;=Sheet1!$G$4),"4",IF(AND(H26&gt;=Sheet1!$F$5,H26&lt;=Sheet1!$G$5),"5",IF(AND(H26&gt;=Sheet1!$F$7,H26&lt;=Sheet1!$G$7),"7",IF(AND(H26&gt;=Sheet1!$F$8,H26&lt;=Sheet1!$G$8),"8",IF(OR(H26&gt;=Sheet1!$F$6,H26&lt;=Sheet1!$G$6),"6","ERROR")))))))))</f>
        <v/>
      </c>
      <c r="K26" s="4"/>
      <c r="L26" s="4"/>
      <c r="M26" s="6"/>
      <c r="N26" s="6"/>
      <c r="O26" s="8"/>
      <c r="P26" s="4"/>
      <c r="Q26" s="4"/>
      <c r="R26" s="5"/>
      <c r="S26" s="4"/>
      <c r="T26" s="4"/>
      <c r="U26" s="4"/>
      <c r="V26" s="4"/>
      <c r="W26" s="4"/>
      <c r="X26" s="4"/>
      <c r="Y26" s="4"/>
      <c r="Z26" s="4"/>
      <c r="AA26" s="4"/>
      <c r="AB26" s="4"/>
      <c r="AC26" s="50"/>
      <c r="AD26" s="50"/>
      <c r="AE26" s="50"/>
    </row>
    <row r="27" spans="1:31">
      <c r="A27" s="4"/>
      <c r="B27" s="4"/>
      <c r="C27" s="65"/>
      <c r="D27" s="7"/>
      <c r="E27" s="7"/>
      <c r="F27" s="48" t="str">
        <f t="shared" si="0"/>
        <v xml:space="preserve"> </v>
      </c>
      <c r="G27" s="48" t="str">
        <f t="shared" si="1"/>
        <v xml:space="preserve"> </v>
      </c>
      <c r="H27" s="28"/>
      <c r="I27" s="48" t="str">
        <f>IF(H27="","",IF(Sheet1!$A$1=2,IF(AND(H27&gt;=Sheet1!$C$1,H27&lt;=Sheet1!$D$1),"1",IF(OR(H27&gt;=Sheet1!$C$2,H27&lt;=Sheet1!$D$2),"2","ERROR")),IF(AND(H27&gt;=Sheet1!$C$1,H27&lt;=Sheet1!$D$1),"1",IF(AND(H27&gt;=Sheet1!$C$2,H27&lt;=Sheet1!$D$2),"2",IF(OR(H27&gt;=Sheet1!$C$3,H27&lt;=Sheet1!$D$3),"3","ERROR")))))</f>
        <v/>
      </c>
      <c r="J27" s="49" t="str">
        <f>IF(H27="","",IF(AND(H27&gt;=Sheet1!$F$1,H27&lt;=Sheet1!$G$1),"1",IF(AND(H27&gt;=Sheet1!$F$2,H27&lt;=Sheet1!$G$2),"2",IF(AND(H27&gt;=Sheet1!$F$3,H27&lt;=Sheet1!$G$3),"3",IF(AND(H27&gt;=Sheet1!$F$4,H27&lt;=Sheet1!$G$4),"4",IF(AND(H27&gt;=Sheet1!$F$5,H27&lt;=Sheet1!$G$5),"5",IF(AND(H27&gt;=Sheet1!$F$7,H27&lt;=Sheet1!$G$7),"7",IF(AND(H27&gt;=Sheet1!$F$8,H27&lt;=Sheet1!$G$8),"8",IF(OR(H27&gt;=Sheet1!$F$6,H27&lt;=Sheet1!$G$6),"6","ERROR")))))))))</f>
        <v/>
      </c>
      <c r="K27" s="4"/>
      <c r="L27" s="4"/>
      <c r="M27" s="6"/>
      <c r="N27" s="6"/>
      <c r="O27" s="8"/>
      <c r="P27" s="4"/>
      <c r="Q27" s="4"/>
      <c r="R27" s="5"/>
      <c r="S27" s="4"/>
      <c r="T27" s="4"/>
      <c r="U27" s="4"/>
      <c r="V27" s="4"/>
      <c r="W27" s="4"/>
      <c r="X27" s="4"/>
      <c r="Y27" s="4"/>
      <c r="Z27" s="4"/>
      <c r="AA27" s="4"/>
      <c r="AB27" s="4"/>
      <c r="AC27" s="50"/>
      <c r="AD27" s="50"/>
      <c r="AE27" s="50"/>
    </row>
    <row r="28" spans="1:31">
      <c r="A28" s="4"/>
      <c r="B28" s="4"/>
      <c r="C28" s="65"/>
      <c r="D28" s="7"/>
      <c r="E28" s="7"/>
      <c r="F28" s="48" t="str">
        <f t="shared" si="0"/>
        <v xml:space="preserve"> </v>
      </c>
      <c r="G28" s="48" t="str">
        <f t="shared" si="1"/>
        <v xml:space="preserve"> </v>
      </c>
      <c r="H28" s="28"/>
      <c r="I28" s="48" t="str">
        <f>IF(H28="","",IF(Sheet1!$A$1=2,IF(AND(H28&gt;=Sheet1!$C$1,H28&lt;=Sheet1!$D$1),"1",IF(OR(H28&gt;=Sheet1!$C$2,H28&lt;=Sheet1!$D$2),"2","ERROR")),IF(AND(H28&gt;=Sheet1!$C$1,H28&lt;=Sheet1!$D$1),"1",IF(AND(H28&gt;=Sheet1!$C$2,H28&lt;=Sheet1!$D$2),"2",IF(OR(H28&gt;=Sheet1!$C$3,H28&lt;=Sheet1!$D$3),"3","ERROR")))))</f>
        <v/>
      </c>
      <c r="J28" s="49" t="str">
        <f>IF(H28="","",IF(AND(H28&gt;=Sheet1!$F$1,H28&lt;=Sheet1!$G$1),"1",IF(AND(H28&gt;=Sheet1!$F$2,H28&lt;=Sheet1!$G$2),"2",IF(AND(H28&gt;=Sheet1!$F$3,H28&lt;=Sheet1!$G$3),"3",IF(AND(H28&gt;=Sheet1!$F$4,H28&lt;=Sheet1!$G$4),"4",IF(AND(H28&gt;=Sheet1!$F$5,H28&lt;=Sheet1!$G$5),"5",IF(AND(H28&gt;=Sheet1!$F$7,H28&lt;=Sheet1!$G$7),"7",IF(AND(H28&gt;=Sheet1!$F$8,H28&lt;=Sheet1!$G$8),"8",IF(OR(H28&gt;=Sheet1!$F$6,H28&lt;=Sheet1!$G$6),"6","ERROR")))))))))</f>
        <v/>
      </c>
      <c r="K28" s="4"/>
      <c r="L28" s="4"/>
      <c r="M28" s="6"/>
      <c r="N28" s="6"/>
      <c r="O28" s="8"/>
      <c r="P28" s="4"/>
      <c r="Q28" s="4"/>
      <c r="R28" s="5"/>
      <c r="S28" s="4"/>
      <c r="T28" s="4"/>
      <c r="U28" s="4"/>
      <c r="V28" s="4"/>
      <c r="W28" s="4"/>
      <c r="X28" s="4"/>
      <c r="Y28" s="4"/>
      <c r="Z28" s="4"/>
      <c r="AA28" s="4"/>
      <c r="AB28" s="4"/>
      <c r="AC28" s="50"/>
      <c r="AD28" s="50"/>
      <c r="AE28" s="50"/>
    </row>
    <row r="29" spans="1:31">
      <c r="A29" s="4"/>
      <c r="B29" s="4"/>
      <c r="C29" s="65"/>
      <c r="D29" s="7"/>
      <c r="E29" s="7"/>
      <c r="F29" s="48" t="str">
        <f t="shared" si="0"/>
        <v xml:space="preserve"> </v>
      </c>
      <c r="G29" s="48" t="str">
        <f t="shared" si="1"/>
        <v xml:space="preserve"> </v>
      </c>
      <c r="H29" s="28"/>
      <c r="I29" s="48" t="str">
        <f>IF(H29="","",IF(Sheet1!$A$1=2,IF(AND(H29&gt;=Sheet1!$C$1,H29&lt;=Sheet1!$D$1),"1",IF(OR(H29&gt;=Sheet1!$C$2,H29&lt;=Sheet1!$D$2),"2","ERROR")),IF(AND(H29&gt;=Sheet1!$C$1,H29&lt;=Sheet1!$D$1),"1",IF(AND(H29&gt;=Sheet1!$C$2,H29&lt;=Sheet1!$D$2),"2",IF(OR(H29&gt;=Sheet1!$C$3,H29&lt;=Sheet1!$D$3),"3","ERROR")))))</f>
        <v/>
      </c>
      <c r="J29" s="49" t="str">
        <f>IF(H29="","",IF(AND(H29&gt;=Sheet1!$F$1,H29&lt;=Sheet1!$G$1),"1",IF(AND(H29&gt;=Sheet1!$F$2,H29&lt;=Sheet1!$G$2),"2",IF(AND(H29&gt;=Sheet1!$F$3,H29&lt;=Sheet1!$G$3),"3",IF(AND(H29&gt;=Sheet1!$F$4,H29&lt;=Sheet1!$G$4),"4",IF(AND(H29&gt;=Sheet1!$F$5,H29&lt;=Sheet1!$G$5),"5",IF(AND(H29&gt;=Sheet1!$F$7,H29&lt;=Sheet1!$G$7),"7",IF(AND(H29&gt;=Sheet1!$F$8,H29&lt;=Sheet1!$G$8),"8",IF(OR(H29&gt;=Sheet1!$F$6,H29&lt;=Sheet1!$G$6),"6","ERROR")))))))))</f>
        <v/>
      </c>
      <c r="K29" s="4"/>
      <c r="L29" s="4"/>
      <c r="M29" s="6"/>
      <c r="N29" s="6"/>
      <c r="O29" s="8"/>
      <c r="P29" s="4"/>
      <c r="Q29" s="4"/>
      <c r="R29" s="5"/>
      <c r="S29" s="4"/>
      <c r="T29" s="4"/>
      <c r="U29" s="4"/>
      <c r="V29" s="4"/>
      <c r="W29" s="4"/>
      <c r="X29" s="4"/>
      <c r="Y29" s="4"/>
      <c r="Z29" s="4"/>
      <c r="AA29" s="4"/>
      <c r="AB29" s="4"/>
      <c r="AC29" s="50"/>
      <c r="AD29" s="50"/>
      <c r="AE29" s="50"/>
    </row>
    <row r="30" spans="1:31">
      <c r="A30" s="4"/>
      <c r="B30" s="4"/>
      <c r="C30" s="65"/>
      <c r="D30" s="7"/>
      <c r="E30" s="7"/>
      <c r="F30" s="48" t="str">
        <f t="shared" si="0"/>
        <v xml:space="preserve"> </v>
      </c>
      <c r="G30" s="48" t="str">
        <f t="shared" si="1"/>
        <v xml:space="preserve"> </v>
      </c>
      <c r="H30" s="28"/>
      <c r="I30" s="48" t="str">
        <f>IF(H30="","",IF(Sheet1!$A$1=2,IF(AND(H30&gt;=Sheet1!$C$1,H30&lt;=Sheet1!$D$1),"1",IF(OR(H30&gt;=Sheet1!$C$2,H30&lt;=Sheet1!$D$2),"2","ERROR")),IF(AND(H30&gt;=Sheet1!$C$1,H30&lt;=Sheet1!$D$1),"1",IF(AND(H30&gt;=Sheet1!$C$2,H30&lt;=Sheet1!$D$2),"2",IF(OR(H30&gt;=Sheet1!$C$3,H30&lt;=Sheet1!$D$3),"3","ERROR")))))</f>
        <v/>
      </c>
      <c r="J30" s="49" t="str">
        <f>IF(H30="","",IF(AND(H30&gt;=Sheet1!$F$1,H30&lt;=Sheet1!$G$1),"1",IF(AND(H30&gt;=Sheet1!$F$2,H30&lt;=Sheet1!$G$2),"2",IF(AND(H30&gt;=Sheet1!$F$3,H30&lt;=Sheet1!$G$3),"3",IF(AND(H30&gt;=Sheet1!$F$4,H30&lt;=Sheet1!$G$4),"4",IF(AND(H30&gt;=Sheet1!$F$5,H30&lt;=Sheet1!$G$5),"5",IF(AND(H30&gt;=Sheet1!$F$7,H30&lt;=Sheet1!$G$7),"7",IF(AND(H30&gt;=Sheet1!$F$8,H30&lt;=Sheet1!$G$8),"8",IF(OR(H30&gt;=Sheet1!$F$6,H30&lt;=Sheet1!$G$6),"6","ERROR")))))))))</f>
        <v/>
      </c>
      <c r="K30" s="4"/>
      <c r="L30" s="4"/>
      <c r="M30" s="6"/>
      <c r="N30" s="6"/>
      <c r="O30" s="8"/>
      <c r="P30" s="4"/>
      <c r="Q30" s="4"/>
      <c r="R30" s="5"/>
      <c r="S30" s="4"/>
      <c r="T30" s="4"/>
      <c r="U30" s="4"/>
      <c r="V30" s="4"/>
      <c r="W30" s="4"/>
      <c r="X30" s="4"/>
      <c r="Y30" s="4"/>
      <c r="Z30" s="4"/>
      <c r="AA30" s="4"/>
      <c r="AB30" s="4"/>
      <c r="AC30" s="50"/>
      <c r="AD30" s="50"/>
      <c r="AE30" s="50"/>
    </row>
    <row r="31" spans="1:31">
      <c r="A31" s="4"/>
      <c r="B31" s="4"/>
      <c r="C31" s="65"/>
      <c r="D31" s="7"/>
      <c r="E31" s="7"/>
      <c r="F31" s="48" t="str">
        <f t="shared" si="0"/>
        <v xml:space="preserve"> </v>
      </c>
      <c r="G31" s="48" t="str">
        <f t="shared" si="1"/>
        <v xml:space="preserve"> </v>
      </c>
      <c r="H31" s="28"/>
      <c r="I31" s="48" t="str">
        <f>IF(H31="","",IF(Sheet1!$A$1=2,IF(AND(H31&gt;=Sheet1!$C$1,H31&lt;=Sheet1!$D$1),"1",IF(OR(H31&gt;=Sheet1!$C$2,H31&lt;=Sheet1!$D$2),"2","ERROR")),IF(AND(H31&gt;=Sheet1!$C$1,H31&lt;=Sheet1!$D$1),"1",IF(AND(H31&gt;=Sheet1!$C$2,H31&lt;=Sheet1!$D$2),"2",IF(OR(H31&gt;=Sheet1!$C$3,H31&lt;=Sheet1!$D$3),"3","ERROR")))))</f>
        <v/>
      </c>
      <c r="J31" s="49" t="str">
        <f>IF(H31="","",IF(AND(H31&gt;=Sheet1!$F$1,H31&lt;=Sheet1!$G$1),"1",IF(AND(H31&gt;=Sheet1!$F$2,H31&lt;=Sheet1!$G$2),"2",IF(AND(H31&gt;=Sheet1!$F$3,H31&lt;=Sheet1!$G$3),"3",IF(AND(H31&gt;=Sheet1!$F$4,H31&lt;=Sheet1!$G$4),"4",IF(AND(H31&gt;=Sheet1!$F$5,H31&lt;=Sheet1!$G$5),"5",IF(AND(H31&gt;=Sheet1!$F$7,H31&lt;=Sheet1!$G$7),"7",IF(AND(H31&gt;=Sheet1!$F$8,H31&lt;=Sheet1!$G$8),"8",IF(OR(H31&gt;=Sheet1!$F$6,H31&lt;=Sheet1!$G$6),"6","ERROR")))))))))</f>
        <v/>
      </c>
      <c r="K31" s="4"/>
      <c r="L31" s="4"/>
      <c r="M31" s="6"/>
      <c r="N31" s="6"/>
      <c r="O31" s="8"/>
      <c r="P31" s="4"/>
      <c r="Q31" s="4"/>
      <c r="R31" s="5"/>
      <c r="S31" s="4"/>
      <c r="T31" s="4"/>
      <c r="U31" s="4"/>
      <c r="V31" s="4"/>
      <c r="W31" s="4"/>
      <c r="X31" s="4"/>
      <c r="Y31" s="4"/>
      <c r="Z31" s="4"/>
      <c r="AA31" s="4"/>
      <c r="AB31" s="4"/>
      <c r="AC31" s="50"/>
      <c r="AD31" s="50"/>
      <c r="AE31" s="50"/>
    </row>
    <row r="32" spans="1:31">
      <c r="A32" s="4"/>
      <c r="B32" s="4"/>
      <c r="C32" s="65"/>
      <c r="D32" s="7"/>
      <c r="E32" s="7"/>
      <c r="F32" s="48" t="str">
        <f t="shared" si="0"/>
        <v xml:space="preserve"> </v>
      </c>
      <c r="G32" s="48" t="str">
        <f t="shared" si="1"/>
        <v xml:space="preserve"> </v>
      </c>
      <c r="H32" s="28"/>
      <c r="I32" s="48" t="str">
        <f>IF(H32="","",IF(Sheet1!$A$1=2,IF(AND(H32&gt;=Sheet1!$C$1,H32&lt;=Sheet1!$D$1),"1",IF(OR(H32&gt;=Sheet1!$C$2,H32&lt;=Sheet1!$D$2),"2","ERROR")),IF(AND(H32&gt;=Sheet1!$C$1,H32&lt;=Sheet1!$D$1),"1",IF(AND(H32&gt;=Sheet1!$C$2,H32&lt;=Sheet1!$D$2),"2",IF(OR(H32&gt;=Sheet1!$C$3,H32&lt;=Sheet1!$D$3),"3","ERROR")))))</f>
        <v/>
      </c>
      <c r="J32" s="49" t="str">
        <f>IF(H32="","",IF(AND(H32&gt;=Sheet1!$F$1,H32&lt;=Sheet1!$G$1),"1",IF(AND(H32&gt;=Sheet1!$F$2,H32&lt;=Sheet1!$G$2),"2",IF(AND(H32&gt;=Sheet1!$F$3,H32&lt;=Sheet1!$G$3),"3",IF(AND(H32&gt;=Sheet1!$F$4,H32&lt;=Sheet1!$G$4),"4",IF(AND(H32&gt;=Sheet1!$F$5,H32&lt;=Sheet1!$G$5),"5",IF(AND(H32&gt;=Sheet1!$F$7,H32&lt;=Sheet1!$G$7),"7",IF(AND(H32&gt;=Sheet1!$F$8,H32&lt;=Sheet1!$G$8),"8",IF(OR(H32&gt;=Sheet1!$F$6,H32&lt;=Sheet1!$G$6),"6","ERROR")))))))))</f>
        <v/>
      </c>
      <c r="K32" s="4"/>
      <c r="L32" s="4"/>
      <c r="M32" s="6"/>
      <c r="N32" s="6"/>
      <c r="O32" s="8"/>
      <c r="P32" s="4"/>
      <c r="Q32" s="4"/>
      <c r="R32" s="5"/>
      <c r="S32" s="4"/>
      <c r="T32" s="4"/>
      <c r="U32" s="4"/>
      <c r="V32" s="4"/>
      <c r="W32" s="4"/>
      <c r="X32" s="4"/>
      <c r="Y32" s="4"/>
      <c r="Z32" s="4"/>
      <c r="AA32" s="4"/>
      <c r="AB32" s="4"/>
      <c r="AC32" s="50"/>
      <c r="AD32" s="50"/>
      <c r="AE32" s="50"/>
    </row>
    <row r="33" spans="1:31">
      <c r="A33" s="4"/>
      <c r="B33" s="4"/>
      <c r="C33" s="65"/>
      <c r="D33" s="7"/>
      <c r="E33" s="7"/>
      <c r="F33" s="48" t="str">
        <f t="shared" si="0"/>
        <v xml:space="preserve"> </v>
      </c>
      <c r="G33" s="48" t="str">
        <f t="shared" si="1"/>
        <v xml:space="preserve"> </v>
      </c>
      <c r="H33" s="28"/>
      <c r="I33" s="48" t="str">
        <f>IF(H33="","",IF(Sheet1!$A$1=2,IF(AND(H33&gt;=Sheet1!$C$1,H33&lt;=Sheet1!$D$1),"1",IF(OR(H33&gt;=Sheet1!$C$2,H33&lt;=Sheet1!$D$2),"2","ERROR")),IF(AND(H33&gt;=Sheet1!$C$1,H33&lt;=Sheet1!$D$1),"1",IF(AND(H33&gt;=Sheet1!$C$2,H33&lt;=Sheet1!$D$2),"2",IF(OR(H33&gt;=Sheet1!$C$3,H33&lt;=Sheet1!$D$3),"3","ERROR")))))</f>
        <v/>
      </c>
      <c r="J33" s="49" t="str">
        <f>IF(H33="","",IF(AND(H33&gt;=Sheet1!$F$1,H33&lt;=Sheet1!$G$1),"1",IF(AND(H33&gt;=Sheet1!$F$2,H33&lt;=Sheet1!$G$2),"2",IF(AND(H33&gt;=Sheet1!$F$3,H33&lt;=Sheet1!$G$3),"3",IF(AND(H33&gt;=Sheet1!$F$4,H33&lt;=Sheet1!$G$4),"4",IF(AND(H33&gt;=Sheet1!$F$5,H33&lt;=Sheet1!$G$5),"5",IF(AND(H33&gt;=Sheet1!$F$7,H33&lt;=Sheet1!$G$7),"7",IF(AND(H33&gt;=Sheet1!$F$8,H33&lt;=Sheet1!$G$8),"8",IF(OR(H33&gt;=Sheet1!$F$6,H33&lt;=Sheet1!$G$6),"6","ERROR")))))))))</f>
        <v/>
      </c>
      <c r="K33" s="4"/>
      <c r="L33" s="4"/>
      <c r="M33" s="6"/>
      <c r="N33" s="6"/>
      <c r="O33" s="8"/>
      <c r="P33" s="4"/>
      <c r="Q33" s="4"/>
      <c r="R33" s="5"/>
      <c r="S33" s="4"/>
      <c r="T33" s="4"/>
      <c r="U33" s="4"/>
      <c r="V33" s="4"/>
      <c r="W33" s="4"/>
      <c r="X33" s="4"/>
      <c r="Y33" s="4"/>
      <c r="Z33" s="4"/>
      <c r="AA33" s="4"/>
      <c r="AB33" s="4"/>
      <c r="AC33" s="50"/>
      <c r="AD33" s="50"/>
      <c r="AE33" s="50"/>
    </row>
    <row r="34" spans="1:31">
      <c r="A34" s="4"/>
      <c r="B34" s="4"/>
      <c r="C34" s="65"/>
      <c r="D34" s="7"/>
      <c r="E34" s="7"/>
      <c r="F34" s="48" t="str">
        <f t="shared" si="0"/>
        <v xml:space="preserve"> </v>
      </c>
      <c r="G34" s="48" t="str">
        <f t="shared" si="1"/>
        <v xml:space="preserve"> </v>
      </c>
      <c r="H34" s="28"/>
      <c r="I34" s="48" t="str">
        <f>IF(H34="","",IF(Sheet1!$A$1=2,IF(AND(H34&gt;=Sheet1!$C$1,H34&lt;=Sheet1!$D$1),"1",IF(OR(H34&gt;=Sheet1!$C$2,H34&lt;=Sheet1!$D$2),"2","ERROR")),IF(AND(H34&gt;=Sheet1!$C$1,H34&lt;=Sheet1!$D$1),"1",IF(AND(H34&gt;=Sheet1!$C$2,H34&lt;=Sheet1!$D$2),"2",IF(OR(H34&gt;=Sheet1!$C$3,H34&lt;=Sheet1!$D$3),"3","ERROR")))))</f>
        <v/>
      </c>
      <c r="J34" s="49" t="str">
        <f>IF(H34="","",IF(AND(H34&gt;=Sheet1!$F$1,H34&lt;=Sheet1!$G$1),"1",IF(AND(H34&gt;=Sheet1!$F$2,H34&lt;=Sheet1!$G$2),"2",IF(AND(H34&gt;=Sheet1!$F$3,H34&lt;=Sheet1!$G$3),"3",IF(AND(H34&gt;=Sheet1!$F$4,H34&lt;=Sheet1!$G$4),"4",IF(AND(H34&gt;=Sheet1!$F$5,H34&lt;=Sheet1!$G$5),"5",IF(AND(H34&gt;=Sheet1!$F$7,H34&lt;=Sheet1!$G$7),"7",IF(AND(H34&gt;=Sheet1!$F$8,H34&lt;=Sheet1!$G$8),"8",IF(OR(H34&gt;=Sheet1!$F$6,H34&lt;=Sheet1!$G$6),"6","ERROR")))))))))</f>
        <v/>
      </c>
      <c r="K34" s="4"/>
      <c r="L34" s="4"/>
      <c r="M34" s="6"/>
      <c r="N34" s="6"/>
      <c r="O34" s="8"/>
      <c r="P34" s="4"/>
      <c r="Q34" s="4"/>
      <c r="R34" s="5"/>
      <c r="S34" s="4"/>
      <c r="T34" s="4"/>
      <c r="U34" s="4"/>
      <c r="V34" s="4"/>
      <c r="W34" s="4"/>
      <c r="X34" s="4"/>
      <c r="Y34" s="4"/>
      <c r="Z34" s="4"/>
      <c r="AA34" s="4"/>
      <c r="AB34" s="4"/>
      <c r="AC34" s="50"/>
      <c r="AD34" s="50"/>
      <c r="AE34" s="50"/>
    </row>
    <row r="35" spans="1:31">
      <c r="A35" s="4"/>
      <c r="B35" s="4"/>
      <c r="C35" s="65"/>
      <c r="D35" s="7"/>
      <c r="E35" s="7"/>
      <c r="F35" s="48" t="str">
        <f t="shared" si="0"/>
        <v xml:space="preserve"> </v>
      </c>
      <c r="G35" s="48" t="str">
        <f t="shared" si="1"/>
        <v xml:space="preserve"> </v>
      </c>
      <c r="H35" s="28"/>
      <c r="I35" s="48" t="str">
        <f>IF(H35="","",IF(Sheet1!$A$1=2,IF(AND(H35&gt;=Sheet1!$C$1,H35&lt;=Sheet1!$D$1),"1",IF(OR(H35&gt;=Sheet1!$C$2,H35&lt;=Sheet1!$D$2),"2","ERROR")),IF(AND(H35&gt;=Sheet1!$C$1,H35&lt;=Sheet1!$D$1),"1",IF(AND(H35&gt;=Sheet1!$C$2,H35&lt;=Sheet1!$D$2),"2",IF(OR(H35&gt;=Sheet1!$C$3,H35&lt;=Sheet1!$D$3),"3","ERROR")))))</f>
        <v/>
      </c>
      <c r="J35" s="49" t="str">
        <f>IF(H35="","",IF(AND(H35&gt;=Sheet1!$F$1,H35&lt;=Sheet1!$G$1),"1",IF(AND(H35&gt;=Sheet1!$F$2,H35&lt;=Sheet1!$G$2),"2",IF(AND(H35&gt;=Sheet1!$F$3,H35&lt;=Sheet1!$G$3),"3",IF(AND(H35&gt;=Sheet1!$F$4,H35&lt;=Sheet1!$G$4),"4",IF(AND(H35&gt;=Sheet1!$F$5,H35&lt;=Sheet1!$G$5),"5",IF(AND(H35&gt;=Sheet1!$F$7,H35&lt;=Sheet1!$G$7),"7",IF(AND(H35&gt;=Sheet1!$F$8,H35&lt;=Sheet1!$G$8),"8",IF(OR(H35&gt;=Sheet1!$F$6,H35&lt;=Sheet1!$G$6),"6","ERROR")))))))))</f>
        <v/>
      </c>
      <c r="K35" s="4"/>
      <c r="L35" s="4"/>
      <c r="M35" s="6"/>
      <c r="N35" s="6"/>
      <c r="O35" s="8"/>
      <c r="P35" s="4"/>
      <c r="Q35" s="4"/>
      <c r="R35" s="5"/>
      <c r="S35" s="4"/>
      <c r="T35" s="4"/>
      <c r="U35" s="4"/>
      <c r="V35" s="4"/>
      <c r="W35" s="4"/>
      <c r="X35" s="4"/>
      <c r="Y35" s="4"/>
      <c r="Z35" s="4"/>
      <c r="AA35" s="4"/>
      <c r="AB35" s="4"/>
      <c r="AC35" s="50"/>
      <c r="AD35" s="50"/>
      <c r="AE35" s="50"/>
    </row>
    <row r="36" spans="1:31">
      <c r="A36" s="4"/>
      <c r="B36" s="4"/>
      <c r="C36" s="65"/>
      <c r="D36" s="7"/>
      <c r="E36" s="7"/>
      <c r="F36" s="48" t="str">
        <f t="shared" si="0"/>
        <v xml:space="preserve"> </v>
      </c>
      <c r="G36" s="48" t="str">
        <f t="shared" si="1"/>
        <v xml:space="preserve"> </v>
      </c>
      <c r="H36" s="28"/>
      <c r="I36" s="48" t="str">
        <f>IF(H36="","",IF(Sheet1!$A$1=2,IF(AND(H36&gt;=Sheet1!$C$1,H36&lt;=Sheet1!$D$1),"1",IF(OR(H36&gt;=Sheet1!$C$2,H36&lt;=Sheet1!$D$2),"2","ERROR")),IF(AND(H36&gt;=Sheet1!$C$1,H36&lt;=Sheet1!$D$1),"1",IF(AND(H36&gt;=Sheet1!$C$2,H36&lt;=Sheet1!$D$2),"2",IF(OR(H36&gt;=Sheet1!$C$3,H36&lt;=Sheet1!$D$3),"3","ERROR")))))</f>
        <v/>
      </c>
      <c r="J36" s="49" t="str">
        <f>IF(H36="","",IF(AND(H36&gt;=Sheet1!$F$1,H36&lt;=Sheet1!$G$1),"1",IF(AND(H36&gt;=Sheet1!$F$2,H36&lt;=Sheet1!$G$2),"2",IF(AND(H36&gt;=Sheet1!$F$3,H36&lt;=Sheet1!$G$3),"3",IF(AND(H36&gt;=Sheet1!$F$4,H36&lt;=Sheet1!$G$4),"4",IF(AND(H36&gt;=Sheet1!$F$5,H36&lt;=Sheet1!$G$5),"5",IF(AND(H36&gt;=Sheet1!$F$7,H36&lt;=Sheet1!$G$7),"7",IF(AND(H36&gt;=Sheet1!$F$8,H36&lt;=Sheet1!$G$8),"8",IF(OR(H36&gt;=Sheet1!$F$6,H36&lt;=Sheet1!$G$6),"6","ERROR")))))))))</f>
        <v/>
      </c>
      <c r="K36" s="4"/>
      <c r="L36" s="4"/>
      <c r="M36" s="6"/>
      <c r="N36" s="6"/>
      <c r="O36" s="8"/>
      <c r="P36" s="4"/>
      <c r="Q36" s="4"/>
      <c r="R36" s="5"/>
      <c r="S36" s="4"/>
      <c r="T36" s="4"/>
      <c r="U36" s="4"/>
      <c r="V36" s="4"/>
      <c r="W36" s="4"/>
      <c r="X36" s="4"/>
      <c r="Y36" s="4"/>
      <c r="Z36" s="4"/>
      <c r="AA36" s="4"/>
      <c r="AB36" s="4"/>
      <c r="AC36" s="50"/>
      <c r="AD36" s="50"/>
      <c r="AE36" s="50"/>
    </row>
    <row r="37" spans="1:31">
      <c r="A37" s="4"/>
      <c r="B37" s="4"/>
      <c r="C37" s="65"/>
      <c r="D37" s="7"/>
      <c r="E37" s="7"/>
      <c r="F37" s="48" t="str">
        <f t="shared" si="0"/>
        <v xml:space="preserve"> </v>
      </c>
      <c r="G37" s="48" t="str">
        <f t="shared" si="1"/>
        <v xml:space="preserve"> </v>
      </c>
      <c r="H37" s="28"/>
      <c r="I37" s="48" t="str">
        <f>IF(H37="","",IF(Sheet1!$A$1=2,IF(AND(H37&gt;=Sheet1!$C$1,H37&lt;=Sheet1!$D$1),"1",IF(OR(H37&gt;=Sheet1!$C$2,H37&lt;=Sheet1!$D$2),"2","ERROR")),IF(AND(H37&gt;=Sheet1!$C$1,H37&lt;=Sheet1!$D$1),"1",IF(AND(H37&gt;=Sheet1!$C$2,H37&lt;=Sheet1!$D$2),"2",IF(OR(H37&gt;=Sheet1!$C$3,H37&lt;=Sheet1!$D$3),"3","ERROR")))))</f>
        <v/>
      </c>
      <c r="J37" s="49" t="str">
        <f>IF(H37="","",IF(AND(H37&gt;=Sheet1!$F$1,H37&lt;=Sheet1!$G$1),"1",IF(AND(H37&gt;=Sheet1!$F$2,H37&lt;=Sheet1!$G$2),"2",IF(AND(H37&gt;=Sheet1!$F$3,H37&lt;=Sheet1!$G$3),"3",IF(AND(H37&gt;=Sheet1!$F$4,H37&lt;=Sheet1!$G$4),"4",IF(AND(H37&gt;=Sheet1!$F$5,H37&lt;=Sheet1!$G$5),"5",IF(AND(H37&gt;=Sheet1!$F$7,H37&lt;=Sheet1!$G$7),"7",IF(AND(H37&gt;=Sheet1!$F$8,H37&lt;=Sheet1!$G$8),"8",IF(OR(H37&gt;=Sheet1!$F$6,H37&lt;=Sheet1!$G$6),"6","ERROR")))))))))</f>
        <v/>
      </c>
      <c r="K37" s="4"/>
      <c r="L37" s="4"/>
      <c r="M37" s="6"/>
      <c r="N37" s="6"/>
      <c r="O37" s="8"/>
      <c r="P37" s="4"/>
      <c r="Q37" s="4"/>
      <c r="R37" s="5"/>
      <c r="S37" s="4"/>
      <c r="T37" s="4"/>
      <c r="U37" s="4"/>
      <c r="V37" s="4"/>
      <c r="W37" s="4"/>
      <c r="X37" s="4"/>
      <c r="Y37" s="4"/>
      <c r="Z37" s="4"/>
      <c r="AA37" s="4"/>
      <c r="AB37" s="4"/>
      <c r="AC37" s="50"/>
      <c r="AD37" s="50"/>
      <c r="AE37" s="50"/>
    </row>
    <row r="38" spans="1:31">
      <c r="A38" s="4"/>
      <c r="B38" s="4"/>
      <c r="C38" s="65"/>
      <c r="D38" s="7"/>
      <c r="E38" s="7"/>
      <c r="F38" s="48" t="str">
        <f t="shared" si="0"/>
        <v xml:space="preserve"> </v>
      </c>
      <c r="G38" s="48" t="str">
        <f t="shared" si="1"/>
        <v xml:space="preserve"> </v>
      </c>
      <c r="H38" s="28"/>
      <c r="I38" s="48" t="str">
        <f>IF(H38="","",IF(Sheet1!$A$1=2,IF(AND(H38&gt;=Sheet1!$C$1,H38&lt;=Sheet1!$D$1),"1",IF(OR(H38&gt;=Sheet1!$C$2,H38&lt;=Sheet1!$D$2),"2","ERROR")),IF(AND(H38&gt;=Sheet1!$C$1,H38&lt;=Sheet1!$D$1),"1",IF(AND(H38&gt;=Sheet1!$C$2,H38&lt;=Sheet1!$D$2),"2",IF(OR(H38&gt;=Sheet1!$C$3,H38&lt;=Sheet1!$D$3),"3","ERROR")))))</f>
        <v/>
      </c>
      <c r="J38" s="49" t="str">
        <f>IF(H38="","",IF(AND(H38&gt;=Sheet1!$F$1,H38&lt;=Sheet1!$G$1),"1",IF(AND(H38&gt;=Sheet1!$F$2,H38&lt;=Sheet1!$G$2),"2",IF(AND(H38&gt;=Sheet1!$F$3,H38&lt;=Sheet1!$G$3),"3",IF(AND(H38&gt;=Sheet1!$F$4,H38&lt;=Sheet1!$G$4),"4",IF(AND(H38&gt;=Sheet1!$F$5,H38&lt;=Sheet1!$G$5),"5",IF(AND(H38&gt;=Sheet1!$F$7,H38&lt;=Sheet1!$G$7),"7",IF(AND(H38&gt;=Sheet1!$F$8,H38&lt;=Sheet1!$G$8),"8",IF(OR(H38&gt;=Sheet1!$F$6,H38&lt;=Sheet1!$G$6),"6","ERROR")))))))))</f>
        <v/>
      </c>
      <c r="K38" s="4"/>
      <c r="L38" s="4"/>
      <c r="M38" s="6"/>
      <c r="N38" s="6"/>
      <c r="O38" s="8"/>
      <c r="P38" s="4"/>
      <c r="Q38" s="4"/>
      <c r="R38" s="5"/>
      <c r="S38" s="4"/>
      <c r="T38" s="4"/>
      <c r="U38" s="4"/>
      <c r="V38" s="4"/>
      <c r="W38" s="4"/>
      <c r="X38" s="4"/>
      <c r="Y38" s="4"/>
      <c r="Z38" s="4"/>
      <c r="AA38" s="4"/>
      <c r="AB38" s="4"/>
      <c r="AC38" s="50"/>
      <c r="AD38" s="50"/>
      <c r="AE38" s="50"/>
    </row>
    <row r="39" spans="1:31">
      <c r="A39" s="4"/>
      <c r="B39" s="4"/>
      <c r="C39" s="65"/>
      <c r="D39" s="7"/>
      <c r="E39" s="7"/>
      <c r="F39" s="48" t="str">
        <f t="shared" si="0"/>
        <v xml:space="preserve"> </v>
      </c>
      <c r="G39" s="48" t="str">
        <f t="shared" si="1"/>
        <v xml:space="preserve"> </v>
      </c>
      <c r="H39" s="28"/>
      <c r="I39" s="48" t="str">
        <f>IF(H39="","",IF(Sheet1!$A$1=2,IF(AND(H39&gt;=Sheet1!$C$1,H39&lt;=Sheet1!$D$1),"1",IF(OR(H39&gt;=Sheet1!$C$2,H39&lt;=Sheet1!$D$2),"2","ERROR")),IF(AND(H39&gt;=Sheet1!$C$1,H39&lt;=Sheet1!$D$1),"1",IF(AND(H39&gt;=Sheet1!$C$2,H39&lt;=Sheet1!$D$2),"2",IF(OR(H39&gt;=Sheet1!$C$3,H39&lt;=Sheet1!$D$3),"3","ERROR")))))</f>
        <v/>
      </c>
      <c r="J39" s="49" t="str">
        <f>IF(H39="","",IF(AND(H39&gt;=Sheet1!$F$1,H39&lt;=Sheet1!$G$1),"1",IF(AND(H39&gt;=Sheet1!$F$2,H39&lt;=Sheet1!$G$2),"2",IF(AND(H39&gt;=Sheet1!$F$3,H39&lt;=Sheet1!$G$3),"3",IF(AND(H39&gt;=Sheet1!$F$4,H39&lt;=Sheet1!$G$4),"4",IF(AND(H39&gt;=Sheet1!$F$5,H39&lt;=Sheet1!$G$5),"5",IF(AND(H39&gt;=Sheet1!$F$7,H39&lt;=Sheet1!$G$7),"7",IF(AND(H39&gt;=Sheet1!$F$8,H39&lt;=Sheet1!$G$8),"8",IF(OR(H39&gt;=Sheet1!$F$6,H39&lt;=Sheet1!$G$6),"6","ERROR")))))))))</f>
        <v/>
      </c>
      <c r="K39" s="4"/>
      <c r="L39" s="4"/>
      <c r="M39" s="6"/>
      <c r="N39" s="6"/>
      <c r="O39" s="8"/>
      <c r="P39" s="4"/>
      <c r="Q39" s="4"/>
      <c r="R39" s="5"/>
      <c r="S39" s="4"/>
      <c r="T39" s="4"/>
      <c r="U39" s="4"/>
      <c r="V39" s="4"/>
      <c r="W39" s="4"/>
      <c r="X39" s="4"/>
      <c r="Y39" s="4"/>
      <c r="Z39" s="4"/>
      <c r="AA39" s="4"/>
      <c r="AB39" s="4"/>
      <c r="AC39" s="50"/>
      <c r="AD39" s="50"/>
      <c r="AE39" s="50"/>
    </row>
    <row r="40" spans="1:31">
      <c r="A40" s="4"/>
      <c r="B40" s="4"/>
      <c r="C40" s="65"/>
      <c r="D40" s="7"/>
      <c r="E40" s="7"/>
      <c r="F40" s="48" t="str">
        <f t="shared" si="0"/>
        <v xml:space="preserve"> </v>
      </c>
      <c r="G40" s="48" t="str">
        <f t="shared" si="1"/>
        <v xml:space="preserve"> </v>
      </c>
      <c r="H40" s="28"/>
      <c r="I40" s="48" t="str">
        <f>IF(H40="","",IF(Sheet1!$A$1=2,IF(AND(H40&gt;=Sheet1!$C$1,H40&lt;=Sheet1!$D$1),"1",IF(OR(H40&gt;=Sheet1!$C$2,H40&lt;=Sheet1!$D$2),"2","ERROR")),IF(AND(H40&gt;=Sheet1!$C$1,H40&lt;=Sheet1!$D$1),"1",IF(AND(H40&gt;=Sheet1!$C$2,H40&lt;=Sheet1!$D$2),"2",IF(OR(H40&gt;=Sheet1!$C$3,H40&lt;=Sheet1!$D$3),"3","ERROR")))))</f>
        <v/>
      </c>
      <c r="J40" s="49" t="str">
        <f>IF(H40="","",IF(AND(H40&gt;=Sheet1!$F$1,H40&lt;=Sheet1!$G$1),"1",IF(AND(H40&gt;=Sheet1!$F$2,H40&lt;=Sheet1!$G$2),"2",IF(AND(H40&gt;=Sheet1!$F$3,H40&lt;=Sheet1!$G$3),"3",IF(AND(H40&gt;=Sheet1!$F$4,H40&lt;=Sheet1!$G$4),"4",IF(AND(H40&gt;=Sheet1!$F$5,H40&lt;=Sheet1!$G$5),"5",IF(AND(H40&gt;=Sheet1!$F$7,H40&lt;=Sheet1!$G$7),"7",IF(AND(H40&gt;=Sheet1!$F$8,H40&lt;=Sheet1!$G$8),"8",IF(OR(H40&gt;=Sheet1!$F$6,H40&lt;=Sheet1!$G$6),"6","ERROR")))))))))</f>
        <v/>
      </c>
      <c r="K40" s="4"/>
      <c r="L40" s="4"/>
      <c r="M40" s="6"/>
      <c r="N40" s="6"/>
      <c r="O40" s="8"/>
      <c r="P40" s="4"/>
      <c r="Q40" s="4"/>
      <c r="R40" s="5"/>
      <c r="S40" s="4"/>
      <c r="T40" s="4"/>
      <c r="U40" s="4"/>
      <c r="V40" s="4"/>
      <c r="W40" s="4"/>
      <c r="X40" s="4"/>
      <c r="Y40" s="4"/>
      <c r="Z40" s="4"/>
      <c r="AA40" s="4"/>
      <c r="AB40" s="4"/>
      <c r="AC40" s="50"/>
      <c r="AD40" s="50"/>
      <c r="AE40" s="50"/>
    </row>
    <row r="41" spans="1:31">
      <c r="A41" s="4"/>
      <c r="B41" s="4"/>
      <c r="C41" s="65"/>
      <c r="D41" s="7"/>
      <c r="E41" s="7"/>
      <c r="F41" s="48" t="str">
        <f t="shared" si="0"/>
        <v xml:space="preserve"> </v>
      </c>
      <c r="G41" s="48" t="str">
        <f t="shared" si="1"/>
        <v xml:space="preserve"> </v>
      </c>
      <c r="H41" s="28"/>
      <c r="I41" s="48" t="str">
        <f>IF(H41="","",IF(Sheet1!$A$1=2,IF(AND(H41&gt;=Sheet1!$C$1,H41&lt;=Sheet1!$D$1),"1",IF(OR(H41&gt;=Sheet1!$C$2,H41&lt;=Sheet1!$D$2),"2","ERROR")),IF(AND(H41&gt;=Sheet1!$C$1,H41&lt;=Sheet1!$D$1),"1",IF(AND(H41&gt;=Sheet1!$C$2,H41&lt;=Sheet1!$D$2),"2",IF(OR(H41&gt;=Sheet1!$C$3,H41&lt;=Sheet1!$D$3),"3","ERROR")))))</f>
        <v/>
      </c>
      <c r="J41" s="49" t="str">
        <f>IF(H41="","",IF(AND(H41&gt;=Sheet1!$F$1,H41&lt;=Sheet1!$G$1),"1",IF(AND(H41&gt;=Sheet1!$F$2,H41&lt;=Sheet1!$G$2),"2",IF(AND(H41&gt;=Sheet1!$F$3,H41&lt;=Sheet1!$G$3),"3",IF(AND(H41&gt;=Sheet1!$F$4,H41&lt;=Sheet1!$G$4),"4",IF(AND(H41&gt;=Sheet1!$F$5,H41&lt;=Sheet1!$G$5),"5",IF(AND(H41&gt;=Sheet1!$F$7,H41&lt;=Sheet1!$G$7),"7",IF(AND(H41&gt;=Sheet1!$F$8,H41&lt;=Sheet1!$G$8),"8",IF(OR(H41&gt;=Sheet1!$F$6,H41&lt;=Sheet1!$G$6),"6","ERROR")))))))))</f>
        <v/>
      </c>
      <c r="K41" s="4"/>
      <c r="L41" s="4"/>
      <c r="M41" s="6"/>
      <c r="N41" s="6"/>
      <c r="O41" s="8"/>
      <c r="P41" s="4"/>
      <c r="Q41" s="4"/>
      <c r="R41" s="5"/>
      <c r="S41" s="4"/>
      <c r="T41" s="4"/>
      <c r="U41" s="4"/>
      <c r="V41" s="4"/>
      <c r="W41" s="4"/>
      <c r="X41" s="4"/>
      <c r="Y41" s="4"/>
      <c r="Z41" s="4"/>
      <c r="AA41" s="4"/>
      <c r="AB41" s="4"/>
      <c r="AC41" s="50"/>
      <c r="AD41" s="50"/>
      <c r="AE41" s="50"/>
    </row>
    <row r="42" spans="1:31">
      <c r="A42" s="4"/>
      <c r="B42" s="4"/>
      <c r="C42" s="65"/>
      <c r="D42" s="7"/>
      <c r="E42" s="7"/>
      <c r="F42" s="48" t="str">
        <f t="shared" si="0"/>
        <v xml:space="preserve"> </v>
      </c>
      <c r="G42" s="48" t="str">
        <f t="shared" si="1"/>
        <v xml:space="preserve"> </v>
      </c>
      <c r="H42" s="28"/>
      <c r="I42" s="48" t="str">
        <f>IF(H42="","",IF(Sheet1!$A$1=2,IF(AND(H42&gt;=Sheet1!$C$1,H42&lt;=Sheet1!$D$1),"1",IF(OR(H42&gt;=Sheet1!$C$2,H42&lt;=Sheet1!$D$2),"2","ERROR")),IF(AND(H42&gt;=Sheet1!$C$1,H42&lt;=Sheet1!$D$1),"1",IF(AND(H42&gt;=Sheet1!$C$2,H42&lt;=Sheet1!$D$2),"2",IF(OR(H42&gt;=Sheet1!$C$3,H42&lt;=Sheet1!$D$3),"3","ERROR")))))</f>
        <v/>
      </c>
      <c r="J42" s="49" t="str">
        <f>IF(H42="","",IF(AND(H42&gt;=Sheet1!$F$1,H42&lt;=Sheet1!$G$1),"1",IF(AND(H42&gt;=Sheet1!$F$2,H42&lt;=Sheet1!$G$2),"2",IF(AND(H42&gt;=Sheet1!$F$3,H42&lt;=Sheet1!$G$3),"3",IF(AND(H42&gt;=Sheet1!$F$4,H42&lt;=Sheet1!$G$4),"4",IF(AND(H42&gt;=Sheet1!$F$5,H42&lt;=Sheet1!$G$5),"5",IF(AND(H42&gt;=Sheet1!$F$7,H42&lt;=Sheet1!$G$7),"7",IF(AND(H42&gt;=Sheet1!$F$8,H42&lt;=Sheet1!$G$8),"8",IF(OR(H42&gt;=Sheet1!$F$6,H42&lt;=Sheet1!$G$6),"6","ERROR")))))))))</f>
        <v/>
      </c>
      <c r="K42" s="4"/>
      <c r="L42" s="4"/>
      <c r="M42" s="6"/>
      <c r="N42" s="6"/>
      <c r="O42" s="8"/>
      <c r="P42" s="4"/>
      <c r="Q42" s="4"/>
      <c r="R42" s="5"/>
      <c r="S42" s="4"/>
      <c r="T42" s="4"/>
      <c r="U42" s="4"/>
      <c r="V42" s="4"/>
      <c r="W42" s="4"/>
      <c r="X42" s="4"/>
      <c r="Y42" s="4"/>
      <c r="Z42" s="4"/>
      <c r="AA42" s="4"/>
      <c r="AB42" s="4"/>
      <c r="AC42" s="50"/>
      <c r="AD42" s="50"/>
      <c r="AE42" s="50"/>
    </row>
    <row r="43" spans="1:31">
      <c r="A43" s="4"/>
      <c r="B43" s="4"/>
      <c r="C43" s="65"/>
      <c r="D43" s="7"/>
      <c r="E43" s="7"/>
      <c r="F43" s="48" t="str">
        <f t="shared" si="0"/>
        <v xml:space="preserve"> </v>
      </c>
      <c r="G43" s="48" t="str">
        <f t="shared" si="1"/>
        <v xml:space="preserve"> </v>
      </c>
      <c r="H43" s="28"/>
      <c r="I43" s="48" t="str">
        <f>IF(H43="","",IF(Sheet1!$A$1=2,IF(AND(H43&gt;=Sheet1!$C$1,H43&lt;=Sheet1!$D$1),"1",IF(OR(H43&gt;=Sheet1!$C$2,H43&lt;=Sheet1!$D$2),"2","ERROR")),IF(AND(H43&gt;=Sheet1!$C$1,H43&lt;=Sheet1!$D$1),"1",IF(AND(H43&gt;=Sheet1!$C$2,H43&lt;=Sheet1!$D$2),"2",IF(OR(H43&gt;=Sheet1!$C$3,H43&lt;=Sheet1!$D$3),"3","ERROR")))))</f>
        <v/>
      </c>
      <c r="J43" s="49" t="str">
        <f>IF(H43="","",IF(AND(H43&gt;=Sheet1!$F$1,H43&lt;=Sheet1!$G$1),"1",IF(AND(H43&gt;=Sheet1!$F$2,H43&lt;=Sheet1!$G$2),"2",IF(AND(H43&gt;=Sheet1!$F$3,H43&lt;=Sheet1!$G$3),"3",IF(AND(H43&gt;=Sheet1!$F$4,H43&lt;=Sheet1!$G$4),"4",IF(AND(H43&gt;=Sheet1!$F$5,H43&lt;=Sheet1!$G$5),"5",IF(AND(H43&gt;=Sheet1!$F$7,H43&lt;=Sheet1!$G$7),"7",IF(AND(H43&gt;=Sheet1!$F$8,H43&lt;=Sheet1!$G$8),"8",IF(OR(H43&gt;=Sheet1!$F$6,H43&lt;=Sheet1!$G$6),"6","ERROR")))))))))</f>
        <v/>
      </c>
      <c r="K43" s="4"/>
      <c r="L43" s="4"/>
      <c r="M43" s="6"/>
      <c r="N43" s="6"/>
      <c r="O43" s="8"/>
      <c r="P43" s="4"/>
      <c r="Q43" s="4"/>
      <c r="R43" s="5"/>
      <c r="S43" s="4"/>
      <c r="T43" s="4"/>
      <c r="U43" s="4"/>
      <c r="V43" s="4"/>
      <c r="W43" s="4"/>
      <c r="X43" s="4"/>
      <c r="Y43" s="4"/>
      <c r="Z43" s="4"/>
      <c r="AA43" s="4"/>
      <c r="AB43" s="4"/>
      <c r="AC43" s="50"/>
      <c r="AD43" s="50"/>
      <c r="AE43" s="50"/>
    </row>
    <row r="44" spans="1:31">
      <c r="A44" s="4"/>
      <c r="B44" s="4"/>
      <c r="C44" s="65"/>
      <c r="D44" s="7"/>
      <c r="E44" s="7"/>
      <c r="F44" s="48" t="str">
        <f t="shared" si="0"/>
        <v xml:space="preserve"> </v>
      </c>
      <c r="G44" s="48" t="str">
        <f t="shared" si="1"/>
        <v xml:space="preserve"> </v>
      </c>
      <c r="H44" s="28"/>
      <c r="I44" s="48" t="str">
        <f>IF(H44="","",IF(Sheet1!$A$1=2,IF(AND(H44&gt;=Sheet1!$C$1,H44&lt;=Sheet1!$D$1),"1",IF(OR(H44&gt;=Sheet1!$C$2,H44&lt;=Sheet1!$D$2),"2","ERROR")),IF(AND(H44&gt;=Sheet1!$C$1,H44&lt;=Sheet1!$D$1),"1",IF(AND(H44&gt;=Sheet1!$C$2,H44&lt;=Sheet1!$D$2),"2",IF(OR(H44&gt;=Sheet1!$C$3,H44&lt;=Sheet1!$D$3),"3","ERROR")))))</f>
        <v/>
      </c>
      <c r="J44" s="49" t="str">
        <f>IF(H44="","",IF(AND(H44&gt;=Sheet1!$F$1,H44&lt;=Sheet1!$G$1),"1",IF(AND(H44&gt;=Sheet1!$F$2,H44&lt;=Sheet1!$G$2),"2",IF(AND(H44&gt;=Sheet1!$F$3,H44&lt;=Sheet1!$G$3),"3",IF(AND(H44&gt;=Sheet1!$F$4,H44&lt;=Sheet1!$G$4),"4",IF(AND(H44&gt;=Sheet1!$F$5,H44&lt;=Sheet1!$G$5),"5",IF(AND(H44&gt;=Sheet1!$F$7,H44&lt;=Sheet1!$G$7),"7",IF(AND(H44&gt;=Sheet1!$F$8,H44&lt;=Sheet1!$G$8),"8",IF(OR(H44&gt;=Sheet1!$F$6,H44&lt;=Sheet1!$G$6),"6","ERROR")))))))))</f>
        <v/>
      </c>
      <c r="K44" s="4"/>
      <c r="L44" s="4"/>
      <c r="M44" s="6"/>
      <c r="N44" s="6"/>
      <c r="O44" s="8"/>
      <c r="P44" s="4"/>
      <c r="Q44" s="4"/>
      <c r="R44" s="5"/>
      <c r="S44" s="4"/>
      <c r="T44" s="4"/>
      <c r="U44" s="4"/>
      <c r="V44" s="4"/>
      <c r="W44" s="4"/>
      <c r="X44" s="4"/>
      <c r="Y44" s="4"/>
      <c r="Z44" s="4"/>
      <c r="AA44" s="4"/>
      <c r="AB44" s="4"/>
      <c r="AC44" s="50"/>
      <c r="AD44" s="50"/>
      <c r="AE44" s="50"/>
    </row>
    <row r="45" spans="1:31">
      <c r="A45" s="4"/>
      <c r="B45" s="4"/>
      <c r="C45" s="65"/>
      <c r="D45" s="7"/>
      <c r="E45" s="7"/>
      <c r="F45" s="48" t="str">
        <f t="shared" si="0"/>
        <v xml:space="preserve"> </v>
      </c>
      <c r="G45" s="48" t="str">
        <f t="shared" si="1"/>
        <v xml:space="preserve"> </v>
      </c>
      <c r="H45" s="28"/>
      <c r="I45" s="48" t="str">
        <f>IF(H45="","",IF(Sheet1!$A$1=2,IF(AND(H45&gt;=Sheet1!$C$1,H45&lt;=Sheet1!$D$1),"1",IF(OR(H45&gt;=Sheet1!$C$2,H45&lt;=Sheet1!$D$2),"2","ERROR")),IF(AND(H45&gt;=Sheet1!$C$1,H45&lt;=Sheet1!$D$1),"1",IF(AND(H45&gt;=Sheet1!$C$2,H45&lt;=Sheet1!$D$2),"2",IF(OR(H45&gt;=Sheet1!$C$3,H45&lt;=Sheet1!$D$3),"3","ERROR")))))</f>
        <v/>
      </c>
      <c r="J45" s="49" t="str">
        <f>IF(H45="","",IF(AND(H45&gt;=Sheet1!$F$1,H45&lt;=Sheet1!$G$1),"1",IF(AND(H45&gt;=Sheet1!$F$2,H45&lt;=Sheet1!$G$2),"2",IF(AND(H45&gt;=Sheet1!$F$3,H45&lt;=Sheet1!$G$3),"3",IF(AND(H45&gt;=Sheet1!$F$4,H45&lt;=Sheet1!$G$4),"4",IF(AND(H45&gt;=Sheet1!$F$5,H45&lt;=Sheet1!$G$5),"5",IF(AND(H45&gt;=Sheet1!$F$7,H45&lt;=Sheet1!$G$7),"7",IF(AND(H45&gt;=Sheet1!$F$8,H45&lt;=Sheet1!$G$8),"8",IF(OR(H45&gt;=Sheet1!$F$6,H45&lt;=Sheet1!$G$6),"6","ERROR")))))))))</f>
        <v/>
      </c>
      <c r="K45" s="4"/>
      <c r="L45" s="4"/>
      <c r="M45" s="6"/>
      <c r="N45" s="6"/>
      <c r="O45" s="8"/>
      <c r="P45" s="4"/>
      <c r="Q45" s="4"/>
      <c r="R45" s="5"/>
      <c r="S45" s="4"/>
      <c r="T45" s="4"/>
      <c r="U45" s="4"/>
      <c r="V45" s="4"/>
      <c r="W45" s="4"/>
      <c r="X45" s="4"/>
      <c r="Y45" s="4"/>
      <c r="Z45" s="4"/>
      <c r="AA45" s="4"/>
      <c r="AB45" s="4"/>
      <c r="AC45" s="50"/>
      <c r="AD45" s="50"/>
      <c r="AE45" s="50"/>
    </row>
    <row r="46" spans="1:31">
      <c r="A46" s="4"/>
      <c r="B46" s="4"/>
      <c r="C46" s="65"/>
      <c r="D46" s="7"/>
      <c r="E46" s="7"/>
      <c r="F46" s="48" t="str">
        <f t="shared" si="0"/>
        <v xml:space="preserve"> </v>
      </c>
      <c r="G46" s="48" t="str">
        <f t="shared" si="1"/>
        <v xml:space="preserve"> </v>
      </c>
      <c r="H46" s="28"/>
      <c r="I46" s="48" t="str">
        <f>IF(H46="","",IF(Sheet1!$A$1=2,IF(AND(H46&gt;=Sheet1!$C$1,H46&lt;=Sheet1!$D$1),"1",IF(OR(H46&gt;=Sheet1!$C$2,H46&lt;=Sheet1!$D$2),"2","ERROR")),IF(AND(H46&gt;=Sheet1!$C$1,H46&lt;=Sheet1!$D$1),"1",IF(AND(H46&gt;=Sheet1!$C$2,H46&lt;=Sheet1!$D$2),"2",IF(OR(H46&gt;=Sheet1!$C$3,H46&lt;=Sheet1!$D$3),"3","ERROR")))))</f>
        <v/>
      </c>
      <c r="J46" s="49" t="str">
        <f>IF(H46="","",IF(AND(H46&gt;=Sheet1!$F$1,H46&lt;=Sheet1!$G$1),"1",IF(AND(H46&gt;=Sheet1!$F$2,H46&lt;=Sheet1!$G$2),"2",IF(AND(H46&gt;=Sheet1!$F$3,H46&lt;=Sheet1!$G$3),"3",IF(AND(H46&gt;=Sheet1!$F$4,H46&lt;=Sheet1!$G$4),"4",IF(AND(H46&gt;=Sheet1!$F$5,H46&lt;=Sheet1!$G$5),"5",IF(AND(H46&gt;=Sheet1!$F$7,H46&lt;=Sheet1!$G$7),"7",IF(AND(H46&gt;=Sheet1!$F$8,H46&lt;=Sheet1!$G$8),"8",IF(OR(H46&gt;=Sheet1!$F$6,H46&lt;=Sheet1!$G$6),"6","ERROR")))))))))</f>
        <v/>
      </c>
      <c r="K46" s="4"/>
      <c r="L46" s="4"/>
      <c r="M46" s="6"/>
      <c r="N46" s="6"/>
      <c r="O46" s="8"/>
      <c r="P46" s="4"/>
      <c r="Q46" s="4"/>
      <c r="R46" s="5"/>
      <c r="S46" s="4"/>
      <c r="T46" s="4"/>
      <c r="U46" s="4"/>
      <c r="V46" s="4"/>
      <c r="W46" s="4"/>
      <c r="X46" s="4"/>
      <c r="Y46" s="4"/>
      <c r="Z46" s="4"/>
      <c r="AA46" s="4"/>
      <c r="AB46" s="4"/>
      <c r="AC46" s="50"/>
      <c r="AD46" s="50"/>
      <c r="AE46" s="50"/>
    </row>
    <row r="47" spans="1:31">
      <c r="A47" s="4"/>
      <c r="B47" s="4"/>
      <c r="C47" s="65"/>
      <c r="D47" s="7"/>
      <c r="E47" s="7"/>
      <c r="F47" s="48" t="str">
        <f t="shared" si="0"/>
        <v xml:space="preserve"> </v>
      </c>
      <c r="G47" s="48" t="str">
        <f t="shared" si="1"/>
        <v xml:space="preserve"> </v>
      </c>
      <c r="H47" s="28"/>
      <c r="I47" s="48" t="str">
        <f>IF(H47="","",IF(Sheet1!$A$1=2,IF(AND(H47&gt;=Sheet1!$C$1,H47&lt;=Sheet1!$D$1),"1",IF(OR(H47&gt;=Sheet1!$C$2,H47&lt;=Sheet1!$D$2),"2","ERROR")),IF(AND(H47&gt;=Sheet1!$C$1,H47&lt;=Sheet1!$D$1),"1",IF(AND(H47&gt;=Sheet1!$C$2,H47&lt;=Sheet1!$D$2),"2",IF(OR(H47&gt;=Sheet1!$C$3,H47&lt;=Sheet1!$D$3),"3","ERROR")))))</f>
        <v/>
      </c>
      <c r="J47" s="49" t="str">
        <f>IF(H47="","",IF(AND(H47&gt;=Sheet1!$F$1,H47&lt;=Sheet1!$G$1),"1",IF(AND(H47&gt;=Sheet1!$F$2,H47&lt;=Sheet1!$G$2),"2",IF(AND(H47&gt;=Sheet1!$F$3,H47&lt;=Sheet1!$G$3),"3",IF(AND(H47&gt;=Sheet1!$F$4,H47&lt;=Sheet1!$G$4),"4",IF(AND(H47&gt;=Sheet1!$F$5,H47&lt;=Sheet1!$G$5),"5",IF(AND(H47&gt;=Sheet1!$F$7,H47&lt;=Sheet1!$G$7),"7",IF(AND(H47&gt;=Sheet1!$F$8,H47&lt;=Sheet1!$G$8),"8",IF(OR(H47&gt;=Sheet1!$F$6,H47&lt;=Sheet1!$G$6),"6","ERROR")))))))))</f>
        <v/>
      </c>
      <c r="K47" s="4"/>
      <c r="L47" s="4"/>
      <c r="M47" s="6"/>
      <c r="N47" s="6"/>
      <c r="O47" s="8"/>
      <c r="P47" s="4"/>
      <c r="Q47" s="4"/>
      <c r="R47" s="5"/>
      <c r="S47" s="4"/>
      <c r="T47" s="4"/>
      <c r="U47" s="4"/>
      <c r="V47" s="4"/>
      <c r="W47" s="4"/>
      <c r="X47" s="4"/>
      <c r="Y47" s="4"/>
      <c r="Z47" s="4"/>
      <c r="AA47" s="4"/>
      <c r="AB47" s="4"/>
      <c r="AC47" s="50"/>
      <c r="AD47" s="50"/>
      <c r="AE47" s="50"/>
    </row>
    <row r="48" spans="1:31">
      <c r="A48" s="4"/>
      <c r="B48" s="4"/>
      <c r="C48" s="65"/>
      <c r="D48" s="7"/>
      <c r="E48" s="7"/>
      <c r="F48" s="48" t="str">
        <f t="shared" si="0"/>
        <v xml:space="preserve"> </v>
      </c>
      <c r="G48" s="48" t="str">
        <f t="shared" si="1"/>
        <v xml:space="preserve"> </v>
      </c>
      <c r="H48" s="28"/>
      <c r="I48" s="48" t="str">
        <f>IF(H48="","",IF(Sheet1!$A$1=2,IF(AND(H48&gt;=Sheet1!$C$1,H48&lt;=Sheet1!$D$1),"1",IF(OR(H48&gt;=Sheet1!$C$2,H48&lt;=Sheet1!$D$2),"2","ERROR")),IF(AND(H48&gt;=Sheet1!$C$1,H48&lt;=Sheet1!$D$1),"1",IF(AND(H48&gt;=Sheet1!$C$2,H48&lt;=Sheet1!$D$2),"2",IF(OR(H48&gt;=Sheet1!$C$3,H48&lt;=Sheet1!$D$3),"3","ERROR")))))</f>
        <v/>
      </c>
      <c r="J48" s="49" t="str">
        <f>IF(H48="","",IF(AND(H48&gt;=Sheet1!$F$1,H48&lt;=Sheet1!$G$1),"1",IF(AND(H48&gt;=Sheet1!$F$2,H48&lt;=Sheet1!$G$2),"2",IF(AND(H48&gt;=Sheet1!$F$3,H48&lt;=Sheet1!$G$3),"3",IF(AND(H48&gt;=Sheet1!$F$4,H48&lt;=Sheet1!$G$4),"4",IF(AND(H48&gt;=Sheet1!$F$5,H48&lt;=Sheet1!$G$5),"5",IF(AND(H48&gt;=Sheet1!$F$7,H48&lt;=Sheet1!$G$7),"7",IF(AND(H48&gt;=Sheet1!$F$8,H48&lt;=Sheet1!$G$8),"8",IF(OR(H48&gt;=Sheet1!$F$6,H48&lt;=Sheet1!$G$6),"6","ERROR")))))))))</f>
        <v/>
      </c>
      <c r="K48" s="4"/>
      <c r="L48" s="4"/>
      <c r="M48" s="6"/>
      <c r="N48" s="6"/>
      <c r="O48" s="8"/>
      <c r="P48" s="4"/>
      <c r="Q48" s="4"/>
      <c r="R48" s="5"/>
      <c r="S48" s="4"/>
      <c r="T48" s="4"/>
      <c r="U48" s="4"/>
      <c r="V48" s="4"/>
      <c r="W48" s="4"/>
      <c r="X48" s="4"/>
      <c r="Y48" s="4"/>
      <c r="Z48" s="4"/>
      <c r="AA48" s="4"/>
      <c r="AB48" s="4"/>
      <c r="AC48" s="50"/>
      <c r="AD48" s="50"/>
      <c r="AE48" s="50"/>
    </row>
    <row r="49" spans="1:31">
      <c r="A49" s="4"/>
      <c r="B49" s="4"/>
      <c r="C49" s="65"/>
      <c r="D49" s="7"/>
      <c r="E49" s="7"/>
      <c r="F49" s="48" t="str">
        <f t="shared" si="0"/>
        <v xml:space="preserve"> </v>
      </c>
      <c r="G49" s="48" t="str">
        <f t="shared" si="1"/>
        <v xml:space="preserve"> </v>
      </c>
      <c r="H49" s="28"/>
      <c r="I49" s="48" t="str">
        <f>IF(H49="","",IF(Sheet1!$A$1=2,IF(AND(H49&gt;=Sheet1!$C$1,H49&lt;=Sheet1!$D$1),"1",IF(OR(H49&gt;=Sheet1!$C$2,H49&lt;=Sheet1!$D$2),"2","ERROR")),IF(AND(H49&gt;=Sheet1!$C$1,H49&lt;=Sheet1!$D$1),"1",IF(AND(H49&gt;=Sheet1!$C$2,H49&lt;=Sheet1!$D$2),"2",IF(OR(H49&gt;=Sheet1!$C$3,H49&lt;=Sheet1!$D$3),"3","ERROR")))))</f>
        <v/>
      </c>
      <c r="J49" s="49" t="str">
        <f>IF(H49="","",IF(AND(H49&gt;=Sheet1!$F$1,H49&lt;=Sheet1!$G$1),"1",IF(AND(H49&gt;=Sheet1!$F$2,H49&lt;=Sheet1!$G$2),"2",IF(AND(H49&gt;=Sheet1!$F$3,H49&lt;=Sheet1!$G$3),"3",IF(AND(H49&gt;=Sheet1!$F$4,H49&lt;=Sheet1!$G$4),"4",IF(AND(H49&gt;=Sheet1!$F$5,H49&lt;=Sheet1!$G$5),"5",IF(AND(H49&gt;=Sheet1!$F$7,H49&lt;=Sheet1!$G$7),"7",IF(AND(H49&gt;=Sheet1!$F$8,H49&lt;=Sheet1!$G$8),"8",IF(OR(H49&gt;=Sheet1!$F$6,H49&lt;=Sheet1!$G$6),"6","ERROR")))))))))</f>
        <v/>
      </c>
      <c r="K49" s="4"/>
      <c r="L49" s="4"/>
      <c r="M49" s="6"/>
      <c r="N49" s="6"/>
      <c r="O49" s="8"/>
      <c r="P49" s="4"/>
      <c r="Q49" s="4"/>
      <c r="R49" s="5"/>
      <c r="S49" s="4"/>
      <c r="T49" s="4"/>
      <c r="U49" s="4"/>
      <c r="V49" s="4"/>
      <c r="W49" s="4"/>
      <c r="X49" s="4"/>
      <c r="Y49" s="4"/>
      <c r="Z49" s="4"/>
      <c r="AA49" s="4"/>
      <c r="AB49" s="4"/>
      <c r="AC49" s="50"/>
      <c r="AD49" s="50"/>
      <c r="AE49" s="50"/>
    </row>
    <row r="50" spans="1:31">
      <c r="A50" s="4"/>
      <c r="B50" s="4"/>
      <c r="C50" s="65"/>
      <c r="D50" s="7"/>
      <c r="E50" s="7"/>
      <c r="F50" s="48" t="str">
        <f t="shared" si="0"/>
        <v xml:space="preserve"> </v>
      </c>
      <c r="G50" s="48" t="str">
        <f t="shared" si="1"/>
        <v xml:space="preserve"> </v>
      </c>
      <c r="H50" s="28"/>
      <c r="I50" s="48" t="str">
        <f>IF(H50="","",IF(Sheet1!$A$1=2,IF(AND(H50&gt;=Sheet1!$C$1,H50&lt;=Sheet1!$D$1),"1",IF(OR(H50&gt;=Sheet1!$C$2,H50&lt;=Sheet1!$D$2),"2","ERROR")),IF(AND(H50&gt;=Sheet1!$C$1,H50&lt;=Sheet1!$D$1),"1",IF(AND(H50&gt;=Sheet1!$C$2,H50&lt;=Sheet1!$D$2),"2",IF(OR(H50&gt;=Sheet1!$C$3,H50&lt;=Sheet1!$D$3),"3","ERROR")))))</f>
        <v/>
      </c>
      <c r="J50" s="49" t="str">
        <f>IF(H50="","",IF(AND(H50&gt;=Sheet1!$F$1,H50&lt;=Sheet1!$G$1),"1",IF(AND(H50&gt;=Sheet1!$F$2,H50&lt;=Sheet1!$G$2),"2",IF(AND(H50&gt;=Sheet1!$F$3,H50&lt;=Sheet1!$G$3),"3",IF(AND(H50&gt;=Sheet1!$F$4,H50&lt;=Sheet1!$G$4),"4",IF(AND(H50&gt;=Sheet1!$F$5,H50&lt;=Sheet1!$G$5),"5",IF(AND(H50&gt;=Sheet1!$F$7,H50&lt;=Sheet1!$G$7),"7",IF(AND(H50&gt;=Sheet1!$F$8,H50&lt;=Sheet1!$G$8),"8",IF(OR(H50&gt;=Sheet1!$F$6,H50&lt;=Sheet1!$G$6),"6","ERROR")))))))))</f>
        <v/>
      </c>
      <c r="K50" s="4"/>
      <c r="L50" s="4"/>
      <c r="M50" s="6"/>
      <c r="N50" s="6"/>
      <c r="O50" s="8"/>
      <c r="P50" s="4"/>
      <c r="Q50" s="4"/>
      <c r="R50" s="5"/>
      <c r="S50" s="4"/>
      <c r="T50" s="4"/>
      <c r="U50" s="4"/>
      <c r="V50" s="4"/>
      <c r="W50" s="4"/>
      <c r="X50" s="4"/>
      <c r="Y50" s="4"/>
      <c r="Z50" s="4"/>
      <c r="AA50" s="4"/>
      <c r="AB50" s="4"/>
      <c r="AC50" s="50"/>
      <c r="AD50" s="50"/>
      <c r="AE50" s="50"/>
    </row>
    <row r="51" spans="1:31">
      <c r="A51" s="4"/>
      <c r="B51" s="4"/>
      <c r="C51" s="65"/>
      <c r="D51" s="7"/>
      <c r="E51" s="7"/>
      <c r="F51" s="48" t="str">
        <f t="shared" si="0"/>
        <v xml:space="preserve"> </v>
      </c>
      <c r="G51" s="48" t="str">
        <f t="shared" si="1"/>
        <v xml:space="preserve"> </v>
      </c>
      <c r="H51" s="28"/>
      <c r="I51" s="48" t="str">
        <f>IF(H51="","",IF(Sheet1!$A$1=2,IF(AND(H51&gt;=Sheet1!$C$1,H51&lt;=Sheet1!$D$1),"1",IF(OR(H51&gt;=Sheet1!$C$2,H51&lt;=Sheet1!$D$2),"2","ERROR")),IF(AND(H51&gt;=Sheet1!$C$1,H51&lt;=Sheet1!$D$1),"1",IF(AND(H51&gt;=Sheet1!$C$2,H51&lt;=Sheet1!$D$2),"2",IF(OR(H51&gt;=Sheet1!$C$3,H51&lt;=Sheet1!$D$3),"3","ERROR")))))</f>
        <v/>
      </c>
      <c r="J51" s="49" t="str">
        <f>IF(H51="","",IF(AND(H51&gt;=Sheet1!$F$1,H51&lt;=Sheet1!$G$1),"1",IF(AND(H51&gt;=Sheet1!$F$2,H51&lt;=Sheet1!$G$2),"2",IF(AND(H51&gt;=Sheet1!$F$3,H51&lt;=Sheet1!$G$3),"3",IF(AND(H51&gt;=Sheet1!$F$4,H51&lt;=Sheet1!$G$4),"4",IF(AND(H51&gt;=Sheet1!$F$5,H51&lt;=Sheet1!$G$5),"5",IF(AND(H51&gt;=Sheet1!$F$7,H51&lt;=Sheet1!$G$7),"7",IF(AND(H51&gt;=Sheet1!$F$8,H51&lt;=Sheet1!$G$8),"8",IF(OR(H51&gt;=Sheet1!$F$6,H51&lt;=Sheet1!$G$6),"6","ERROR")))))))))</f>
        <v/>
      </c>
      <c r="K51" s="4"/>
      <c r="L51" s="4"/>
      <c r="M51" s="6"/>
      <c r="N51" s="6"/>
      <c r="O51" s="8"/>
      <c r="P51" s="4"/>
      <c r="Q51" s="4"/>
      <c r="R51" s="5"/>
      <c r="S51" s="4"/>
      <c r="T51" s="4"/>
      <c r="U51" s="4"/>
      <c r="V51" s="4"/>
      <c r="W51" s="4"/>
      <c r="X51" s="4"/>
      <c r="Y51" s="4"/>
      <c r="Z51" s="4"/>
      <c r="AA51" s="4"/>
      <c r="AB51" s="4"/>
      <c r="AC51" s="50"/>
      <c r="AD51" s="50"/>
      <c r="AE51" s="50"/>
    </row>
    <row r="52" spans="1:31">
      <c r="A52" s="4"/>
      <c r="B52" s="4"/>
      <c r="C52" s="65"/>
      <c r="D52" s="7"/>
      <c r="E52" s="7"/>
      <c r="F52" s="48" t="str">
        <f t="shared" si="0"/>
        <v xml:space="preserve"> </v>
      </c>
      <c r="G52" s="48" t="str">
        <f t="shared" si="1"/>
        <v xml:space="preserve"> </v>
      </c>
      <c r="H52" s="28"/>
      <c r="I52" s="48" t="str">
        <f>IF(H52="","",IF(Sheet1!$A$1=2,IF(AND(H52&gt;=Sheet1!$C$1,H52&lt;=Sheet1!$D$1),"1",IF(OR(H52&gt;=Sheet1!$C$2,H52&lt;=Sheet1!$D$2),"2","ERROR")),IF(AND(H52&gt;=Sheet1!$C$1,H52&lt;=Sheet1!$D$1),"1",IF(AND(H52&gt;=Sheet1!$C$2,H52&lt;=Sheet1!$D$2),"2",IF(OR(H52&gt;=Sheet1!$C$3,H52&lt;=Sheet1!$D$3),"3","ERROR")))))</f>
        <v/>
      </c>
      <c r="J52" s="49" t="str">
        <f>IF(H52="","",IF(AND(H52&gt;=Sheet1!$F$1,H52&lt;=Sheet1!$G$1),"1",IF(AND(H52&gt;=Sheet1!$F$2,H52&lt;=Sheet1!$G$2),"2",IF(AND(H52&gt;=Sheet1!$F$3,H52&lt;=Sheet1!$G$3),"3",IF(AND(H52&gt;=Sheet1!$F$4,H52&lt;=Sheet1!$G$4),"4",IF(AND(H52&gt;=Sheet1!$F$5,H52&lt;=Sheet1!$G$5),"5",IF(AND(H52&gt;=Sheet1!$F$7,H52&lt;=Sheet1!$G$7),"7",IF(AND(H52&gt;=Sheet1!$F$8,H52&lt;=Sheet1!$G$8),"8",IF(OR(H52&gt;=Sheet1!$F$6,H52&lt;=Sheet1!$G$6),"6","ERROR")))))))))</f>
        <v/>
      </c>
      <c r="K52" s="4"/>
      <c r="L52" s="4"/>
      <c r="M52" s="6"/>
      <c r="N52" s="6"/>
      <c r="O52" s="8"/>
      <c r="P52" s="4"/>
      <c r="Q52" s="4"/>
      <c r="R52" s="5"/>
      <c r="S52" s="4"/>
      <c r="T52" s="4"/>
      <c r="U52" s="4"/>
      <c r="V52" s="4"/>
      <c r="W52" s="4"/>
      <c r="X52" s="4"/>
      <c r="Y52" s="4"/>
      <c r="Z52" s="4"/>
      <c r="AA52" s="4"/>
      <c r="AB52" s="4"/>
      <c r="AC52" s="50"/>
      <c r="AD52" s="50"/>
      <c r="AE52" s="50"/>
    </row>
    <row r="53" spans="1:31">
      <c r="A53" s="4"/>
      <c r="B53" s="4"/>
      <c r="C53" s="65"/>
      <c r="D53" s="7"/>
      <c r="E53" s="7"/>
      <c r="F53" s="48" t="str">
        <f t="shared" si="0"/>
        <v xml:space="preserve"> </v>
      </c>
      <c r="G53" s="48" t="str">
        <f t="shared" si="1"/>
        <v xml:space="preserve"> </v>
      </c>
      <c r="H53" s="28"/>
      <c r="I53" s="48" t="str">
        <f>IF(H53="","",IF(Sheet1!$A$1=2,IF(AND(H53&gt;=Sheet1!$C$1,H53&lt;=Sheet1!$D$1),"1",IF(OR(H53&gt;=Sheet1!$C$2,H53&lt;=Sheet1!$D$2),"2","ERROR")),IF(AND(H53&gt;=Sheet1!$C$1,H53&lt;=Sheet1!$D$1),"1",IF(AND(H53&gt;=Sheet1!$C$2,H53&lt;=Sheet1!$D$2),"2",IF(OR(H53&gt;=Sheet1!$C$3,H53&lt;=Sheet1!$D$3),"3","ERROR")))))</f>
        <v/>
      </c>
      <c r="J53" s="49" t="str">
        <f>IF(H53="","",IF(AND(H53&gt;=Sheet1!$F$1,H53&lt;=Sheet1!$G$1),"1",IF(AND(H53&gt;=Sheet1!$F$2,H53&lt;=Sheet1!$G$2),"2",IF(AND(H53&gt;=Sheet1!$F$3,H53&lt;=Sheet1!$G$3),"3",IF(AND(H53&gt;=Sheet1!$F$4,H53&lt;=Sheet1!$G$4),"4",IF(AND(H53&gt;=Sheet1!$F$5,H53&lt;=Sheet1!$G$5),"5",IF(AND(H53&gt;=Sheet1!$F$7,H53&lt;=Sheet1!$G$7),"7",IF(AND(H53&gt;=Sheet1!$F$8,H53&lt;=Sheet1!$G$8),"8",IF(OR(H53&gt;=Sheet1!$F$6,H53&lt;=Sheet1!$G$6),"6","ERROR")))))))))</f>
        <v/>
      </c>
      <c r="K53" s="4"/>
      <c r="L53" s="4"/>
      <c r="M53" s="6"/>
      <c r="N53" s="6"/>
      <c r="O53" s="8"/>
      <c r="P53" s="4"/>
      <c r="Q53" s="4"/>
      <c r="R53" s="5"/>
      <c r="S53" s="4"/>
      <c r="T53" s="4"/>
      <c r="U53" s="4"/>
      <c r="V53" s="4"/>
      <c r="W53" s="4"/>
      <c r="X53" s="4"/>
      <c r="Y53" s="4"/>
      <c r="Z53" s="4"/>
      <c r="AA53" s="4"/>
      <c r="AB53" s="4"/>
      <c r="AC53" s="50"/>
      <c r="AD53" s="50"/>
      <c r="AE53" s="50"/>
    </row>
    <row r="54" spans="1:31">
      <c r="A54" s="4"/>
      <c r="B54" s="4"/>
      <c r="C54" s="65"/>
      <c r="D54" s="7"/>
      <c r="E54" s="7"/>
      <c r="F54" s="48" t="str">
        <f t="shared" si="0"/>
        <v xml:space="preserve"> </v>
      </c>
      <c r="G54" s="48" t="str">
        <f t="shared" si="1"/>
        <v xml:space="preserve"> </v>
      </c>
      <c r="H54" s="28"/>
      <c r="I54" s="48" t="str">
        <f>IF(H54="","",IF(Sheet1!$A$1=2,IF(AND(H54&gt;=Sheet1!$C$1,H54&lt;=Sheet1!$D$1),"1",IF(OR(H54&gt;=Sheet1!$C$2,H54&lt;=Sheet1!$D$2),"2","ERROR")),IF(AND(H54&gt;=Sheet1!$C$1,H54&lt;=Sheet1!$D$1),"1",IF(AND(H54&gt;=Sheet1!$C$2,H54&lt;=Sheet1!$D$2),"2",IF(OR(H54&gt;=Sheet1!$C$3,H54&lt;=Sheet1!$D$3),"3","ERROR")))))</f>
        <v/>
      </c>
      <c r="J54" s="49" t="str">
        <f>IF(H54="","",IF(AND(H54&gt;=Sheet1!$F$1,H54&lt;=Sheet1!$G$1),"1",IF(AND(H54&gt;=Sheet1!$F$2,H54&lt;=Sheet1!$G$2),"2",IF(AND(H54&gt;=Sheet1!$F$3,H54&lt;=Sheet1!$G$3),"3",IF(AND(H54&gt;=Sheet1!$F$4,H54&lt;=Sheet1!$G$4),"4",IF(AND(H54&gt;=Sheet1!$F$5,H54&lt;=Sheet1!$G$5),"5",IF(AND(H54&gt;=Sheet1!$F$7,H54&lt;=Sheet1!$G$7),"7",IF(AND(H54&gt;=Sheet1!$F$8,H54&lt;=Sheet1!$G$8),"8",IF(OR(H54&gt;=Sheet1!$F$6,H54&lt;=Sheet1!$G$6),"6","ERROR")))))))))</f>
        <v/>
      </c>
      <c r="K54" s="4"/>
      <c r="L54" s="4"/>
      <c r="M54" s="6"/>
      <c r="N54" s="6"/>
      <c r="O54" s="8"/>
      <c r="P54" s="4"/>
      <c r="Q54" s="4"/>
      <c r="R54" s="5"/>
      <c r="S54" s="4"/>
      <c r="T54" s="4"/>
      <c r="U54" s="4"/>
      <c r="V54" s="4"/>
      <c r="W54" s="4"/>
      <c r="X54" s="4"/>
      <c r="Y54" s="4"/>
      <c r="Z54" s="4"/>
      <c r="AA54" s="4"/>
      <c r="AB54" s="4"/>
      <c r="AC54" s="50"/>
      <c r="AD54" s="50"/>
      <c r="AE54" s="50"/>
    </row>
    <row r="55" spans="1:31">
      <c r="A55" s="4"/>
      <c r="B55" s="4"/>
      <c r="C55" s="65"/>
      <c r="D55" s="7"/>
      <c r="E55" s="7"/>
      <c r="F55" s="48" t="str">
        <f t="shared" si="0"/>
        <v xml:space="preserve"> </v>
      </c>
      <c r="G55" s="48" t="str">
        <f t="shared" si="1"/>
        <v xml:space="preserve"> </v>
      </c>
      <c r="H55" s="28"/>
      <c r="I55" s="48" t="str">
        <f>IF(H55="","",IF(Sheet1!$A$1=2,IF(AND(H55&gt;=Sheet1!$C$1,H55&lt;=Sheet1!$D$1),"1",IF(OR(H55&gt;=Sheet1!$C$2,H55&lt;=Sheet1!$D$2),"2","ERROR")),IF(AND(H55&gt;=Sheet1!$C$1,H55&lt;=Sheet1!$D$1),"1",IF(AND(H55&gt;=Sheet1!$C$2,H55&lt;=Sheet1!$D$2),"2",IF(OR(H55&gt;=Sheet1!$C$3,H55&lt;=Sheet1!$D$3),"3","ERROR")))))</f>
        <v/>
      </c>
      <c r="J55" s="49" t="str">
        <f>IF(H55="","",IF(AND(H55&gt;=Sheet1!$F$1,H55&lt;=Sheet1!$G$1),"1",IF(AND(H55&gt;=Sheet1!$F$2,H55&lt;=Sheet1!$G$2),"2",IF(AND(H55&gt;=Sheet1!$F$3,H55&lt;=Sheet1!$G$3),"3",IF(AND(H55&gt;=Sheet1!$F$4,H55&lt;=Sheet1!$G$4),"4",IF(AND(H55&gt;=Sheet1!$F$5,H55&lt;=Sheet1!$G$5),"5",IF(AND(H55&gt;=Sheet1!$F$7,H55&lt;=Sheet1!$G$7),"7",IF(AND(H55&gt;=Sheet1!$F$8,H55&lt;=Sheet1!$G$8),"8",IF(OR(H55&gt;=Sheet1!$F$6,H55&lt;=Sheet1!$G$6),"6","ERROR")))))))))</f>
        <v/>
      </c>
      <c r="K55" s="4"/>
      <c r="L55" s="4"/>
      <c r="M55" s="6"/>
      <c r="N55" s="6"/>
      <c r="O55" s="8"/>
      <c r="P55" s="4"/>
      <c r="Q55" s="4"/>
      <c r="R55" s="5"/>
      <c r="S55" s="4"/>
      <c r="T55" s="4"/>
      <c r="U55" s="4"/>
      <c r="V55" s="4"/>
      <c r="W55" s="4"/>
      <c r="X55" s="4"/>
      <c r="Y55" s="4"/>
      <c r="Z55" s="4"/>
      <c r="AA55" s="4"/>
      <c r="AB55" s="4"/>
      <c r="AC55" s="50"/>
      <c r="AD55" s="50"/>
      <c r="AE55" s="50"/>
    </row>
    <row r="56" spans="1:31">
      <c r="A56" s="4"/>
      <c r="B56" s="4"/>
      <c r="C56" s="65"/>
      <c r="D56" s="7"/>
      <c r="E56" s="7"/>
      <c r="F56" s="48" t="str">
        <f t="shared" si="0"/>
        <v xml:space="preserve"> </v>
      </c>
      <c r="G56" s="48" t="str">
        <f t="shared" si="1"/>
        <v xml:space="preserve"> </v>
      </c>
      <c r="H56" s="28"/>
      <c r="I56" s="48" t="str">
        <f>IF(H56="","",IF(Sheet1!$A$1=2,IF(AND(H56&gt;=Sheet1!$C$1,H56&lt;=Sheet1!$D$1),"1",IF(OR(H56&gt;=Sheet1!$C$2,H56&lt;=Sheet1!$D$2),"2","ERROR")),IF(AND(H56&gt;=Sheet1!$C$1,H56&lt;=Sheet1!$D$1),"1",IF(AND(H56&gt;=Sheet1!$C$2,H56&lt;=Sheet1!$D$2),"2",IF(OR(H56&gt;=Sheet1!$C$3,H56&lt;=Sheet1!$D$3),"3","ERROR")))))</f>
        <v/>
      </c>
      <c r="J56" s="49" t="str">
        <f>IF(H56="","",IF(AND(H56&gt;=Sheet1!$F$1,H56&lt;=Sheet1!$G$1),"1",IF(AND(H56&gt;=Sheet1!$F$2,H56&lt;=Sheet1!$G$2),"2",IF(AND(H56&gt;=Sheet1!$F$3,H56&lt;=Sheet1!$G$3),"3",IF(AND(H56&gt;=Sheet1!$F$4,H56&lt;=Sheet1!$G$4),"4",IF(AND(H56&gt;=Sheet1!$F$5,H56&lt;=Sheet1!$G$5),"5",IF(AND(H56&gt;=Sheet1!$F$7,H56&lt;=Sheet1!$G$7),"7",IF(AND(H56&gt;=Sheet1!$F$8,H56&lt;=Sheet1!$G$8),"8",IF(OR(H56&gt;=Sheet1!$F$6,H56&lt;=Sheet1!$G$6),"6","ERROR")))))))))</f>
        <v/>
      </c>
      <c r="K56" s="4"/>
      <c r="L56" s="4"/>
      <c r="M56" s="6"/>
      <c r="N56" s="6"/>
      <c r="O56" s="8"/>
      <c r="P56" s="4"/>
      <c r="Q56" s="4"/>
      <c r="R56" s="5"/>
      <c r="S56" s="4"/>
      <c r="T56" s="4"/>
      <c r="U56" s="4"/>
      <c r="V56" s="4"/>
      <c r="W56" s="4"/>
      <c r="X56" s="4"/>
      <c r="Y56" s="4"/>
      <c r="Z56" s="4"/>
      <c r="AA56" s="4"/>
      <c r="AB56" s="4"/>
      <c r="AC56" s="50"/>
      <c r="AD56" s="50"/>
      <c r="AE56" s="50"/>
    </row>
    <row r="57" spans="1:31">
      <c r="A57" s="4"/>
      <c r="B57" s="4"/>
      <c r="C57" s="65"/>
      <c r="D57" s="7"/>
      <c r="E57" s="7"/>
      <c r="F57" s="48" t="str">
        <f t="shared" si="0"/>
        <v xml:space="preserve"> </v>
      </c>
      <c r="G57" s="48" t="str">
        <f t="shared" si="1"/>
        <v xml:space="preserve"> </v>
      </c>
      <c r="H57" s="28"/>
      <c r="I57" s="48" t="str">
        <f>IF(H57="","",IF(Sheet1!$A$1=2,IF(AND(H57&gt;=Sheet1!$C$1,H57&lt;=Sheet1!$D$1),"1",IF(OR(H57&gt;=Sheet1!$C$2,H57&lt;=Sheet1!$D$2),"2","ERROR")),IF(AND(H57&gt;=Sheet1!$C$1,H57&lt;=Sheet1!$D$1),"1",IF(AND(H57&gt;=Sheet1!$C$2,H57&lt;=Sheet1!$D$2),"2",IF(OR(H57&gt;=Sheet1!$C$3,H57&lt;=Sheet1!$D$3),"3","ERROR")))))</f>
        <v/>
      </c>
      <c r="J57" s="49" t="str">
        <f>IF(H57="","",IF(AND(H57&gt;=Sheet1!$F$1,H57&lt;=Sheet1!$G$1),"1",IF(AND(H57&gt;=Sheet1!$F$2,H57&lt;=Sheet1!$G$2),"2",IF(AND(H57&gt;=Sheet1!$F$3,H57&lt;=Sheet1!$G$3),"3",IF(AND(H57&gt;=Sheet1!$F$4,H57&lt;=Sheet1!$G$4),"4",IF(AND(H57&gt;=Sheet1!$F$5,H57&lt;=Sheet1!$G$5),"5",IF(AND(H57&gt;=Sheet1!$F$7,H57&lt;=Sheet1!$G$7),"7",IF(AND(H57&gt;=Sheet1!$F$8,H57&lt;=Sheet1!$G$8),"8",IF(OR(H57&gt;=Sheet1!$F$6,H57&lt;=Sheet1!$G$6),"6","ERROR")))))))))</f>
        <v/>
      </c>
      <c r="K57" s="4"/>
      <c r="L57" s="4"/>
      <c r="M57" s="6"/>
      <c r="N57" s="6"/>
      <c r="O57" s="8"/>
      <c r="P57" s="4"/>
      <c r="Q57" s="4"/>
      <c r="R57" s="5"/>
      <c r="S57" s="4"/>
      <c r="T57" s="4"/>
      <c r="U57" s="4"/>
      <c r="V57" s="4"/>
      <c r="W57" s="4"/>
      <c r="X57" s="4"/>
      <c r="Y57" s="4"/>
      <c r="Z57" s="4"/>
      <c r="AA57" s="4"/>
      <c r="AB57" s="4"/>
      <c r="AC57" s="50"/>
      <c r="AD57" s="50"/>
      <c r="AE57" s="50"/>
    </row>
    <row r="58" spans="1:31">
      <c r="A58" s="4"/>
      <c r="B58" s="4"/>
      <c r="C58" s="65"/>
      <c r="D58" s="7"/>
      <c r="E58" s="7"/>
      <c r="F58" s="48" t="str">
        <f t="shared" si="0"/>
        <v xml:space="preserve"> </v>
      </c>
      <c r="G58" s="48" t="str">
        <f t="shared" si="1"/>
        <v xml:space="preserve"> </v>
      </c>
      <c r="H58" s="28"/>
      <c r="I58" s="48" t="str">
        <f>IF(H58="","",IF(Sheet1!$A$1=2,IF(AND(H58&gt;=Sheet1!$C$1,H58&lt;=Sheet1!$D$1),"1",IF(OR(H58&gt;=Sheet1!$C$2,H58&lt;=Sheet1!$D$2),"2","ERROR")),IF(AND(H58&gt;=Sheet1!$C$1,H58&lt;=Sheet1!$D$1),"1",IF(AND(H58&gt;=Sheet1!$C$2,H58&lt;=Sheet1!$D$2),"2",IF(OR(H58&gt;=Sheet1!$C$3,H58&lt;=Sheet1!$D$3),"3","ERROR")))))</f>
        <v/>
      </c>
      <c r="J58" s="49" t="str">
        <f>IF(H58="","",IF(AND(H58&gt;=Sheet1!$F$1,H58&lt;=Sheet1!$G$1),"1",IF(AND(H58&gt;=Sheet1!$F$2,H58&lt;=Sheet1!$G$2),"2",IF(AND(H58&gt;=Sheet1!$F$3,H58&lt;=Sheet1!$G$3),"3",IF(AND(H58&gt;=Sheet1!$F$4,H58&lt;=Sheet1!$G$4),"4",IF(AND(H58&gt;=Sheet1!$F$5,H58&lt;=Sheet1!$G$5),"5",IF(AND(H58&gt;=Sheet1!$F$7,H58&lt;=Sheet1!$G$7),"7",IF(AND(H58&gt;=Sheet1!$F$8,H58&lt;=Sheet1!$G$8),"8",IF(OR(H58&gt;=Sheet1!$F$6,H58&lt;=Sheet1!$G$6),"6","ERROR")))))))))</f>
        <v/>
      </c>
      <c r="K58" s="4"/>
      <c r="L58" s="4"/>
      <c r="M58" s="6"/>
      <c r="N58" s="6"/>
      <c r="O58" s="8"/>
      <c r="P58" s="4"/>
      <c r="Q58" s="4"/>
      <c r="R58" s="5"/>
      <c r="S58" s="4"/>
      <c r="T58" s="4"/>
      <c r="U58" s="4"/>
      <c r="V58" s="4"/>
      <c r="W58" s="4"/>
      <c r="X58" s="4"/>
      <c r="Y58" s="4"/>
      <c r="Z58" s="4"/>
      <c r="AA58" s="4"/>
      <c r="AB58" s="4"/>
      <c r="AC58" s="50"/>
      <c r="AD58" s="50"/>
      <c r="AE58" s="50"/>
    </row>
    <row r="59" spans="1:31">
      <c r="A59" s="4"/>
      <c r="B59" s="4"/>
      <c r="C59" s="65"/>
      <c r="D59" s="7"/>
      <c r="E59" s="7"/>
      <c r="F59" s="48" t="str">
        <f t="shared" si="0"/>
        <v xml:space="preserve"> </v>
      </c>
      <c r="G59" s="48" t="str">
        <f t="shared" si="1"/>
        <v xml:space="preserve"> </v>
      </c>
      <c r="H59" s="28"/>
      <c r="I59" s="48" t="str">
        <f>IF(H59="","",IF(Sheet1!$A$1=2,IF(AND(H59&gt;=Sheet1!$C$1,H59&lt;=Sheet1!$D$1),"1",IF(OR(H59&gt;=Sheet1!$C$2,H59&lt;=Sheet1!$D$2),"2","ERROR")),IF(AND(H59&gt;=Sheet1!$C$1,H59&lt;=Sheet1!$D$1),"1",IF(AND(H59&gt;=Sheet1!$C$2,H59&lt;=Sheet1!$D$2),"2",IF(OR(H59&gt;=Sheet1!$C$3,H59&lt;=Sheet1!$D$3),"3","ERROR")))))</f>
        <v/>
      </c>
      <c r="J59" s="49" t="str">
        <f>IF(H59="","",IF(AND(H59&gt;=Sheet1!$F$1,H59&lt;=Sheet1!$G$1),"1",IF(AND(H59&gt;=Sheet1!$F$2,H59&lt;=Sheet1!$G$2),"2",IF(AND(H59&gt;=Sheet1!$F$3,H59&lt;=Sheet1!$G$3),"3",IF(AND(H59&gt;=Sheet1!$F$4,H59&lt;=Sheet1!$G$4),"4",IF(AND(H59&gt;=Sheet1!$F$5,H59&lt;=Sheet1!$G$5),"5",IF(AND(H59&gt;=Sheet1!$F$7,H59&lt;=Sheet1!$G$7),"7",IF(AND(H59&gt;=Sheet1!$F$8,H59&lt;=Sheet1!$G$8),"8",IF(OR(H59&gt;=Sheet1!$F$6,H59&lt;=Sheet1!$G$6),"6","ERROR")))))))))</f>
        <v/>
      </c>
      <c r="K59" s="4"/>
      <c r="L59" s="4"/>
      <c r="M59" s="6"/>
      <c r="N59" s="6"/>
      <c r="O59" s="8"/>
      <c r="P59" s="4"/>
      <c r="Q59" s="4"/>
      <c r="R59" s="5"/>
      <c r="S59" s="4"/>
      <c r="T59" s="4"/>
      <c r="U59" s="4"/>
      <c r="V59" s="4"/>
      <c r="W59" s="4"/>
      <c r="X59" s="4"/>
      <c r="Y59" s="4"/>
      <c r="Z59" s="4"/>
      <c r="AA59" s="4"/>
      <c r="AB59" s="4"/>
      <c r="AC59" s="50"/>
      <c r="AD59" s="50"/>
      <c r="AE59" s="50"/>
    </row>
    <row r="60" spans="1:31">
      <c r="A60" s="4"/>
      <c r="B60" s="4"/>
      <c r="C60" s="65"/>
      <c r="D60" s="7"/>
      <c r="E60" s="7"/>
      <c r="F60" s="48" t="str">
        <f t="shared" si="0"/>
        <v xml:space="preserve"> </v>
      </c>
      <c r="G60" s="48" t="str">
        <f t="shared" si="1"/>
        <v xml:space="preserve"> </v>
      </c>
      <c r="H60" s="28"/>
      <c r="I60" s="48" t="str">
        <f>IF(H60="","",IF(Sheet1!$A$1=2,IF(AND(H60&gt;=Sheet1!$C$1,H60&lt;=Sheet1!$D$1),"1",IF(OR(H60&gt;=Sheet1!$C$2,H60&lt;=Sheet1!$D$2),"2","ERROR")),IF(AND(H60&gt;=Sheet1!$C$1,H60&lt;=Sheet1!$D$1),"1",IF(AND(H60&gt;=Sheet1!$C$2,H60&lt;=Sheet1!$D$2),"2",IF(OR(H60&gt;=Sheet1!$C$3,H60&lt;=Sheet1!$D$3),"3","ERROR")))))</f>
        <v/>
      </c>
      <c r="J60" s="49" t="str">
        <f>IF(H60="","",IF(AND(H60&gt;=Sheet1!$F$1,H60&lt;=Sheet1!$G$1),"1",IF(AND(H60&gt;=Sheet1!$F$2,H60&lt;=Sheet1!$G$2),"2",IF(AND(H60&gt;=Sheet1!$F$3,H60&lt;=Sheet1!$G$3),"3",IF(AND(H60&gt;=Sheet1!$F$4,H60&lt;=Sheet1!$G$4),"4",IF(AND(H60&gt;=Sheet1!$F$5,H60&lt;=Sheet1!$G$5),"5",IF(AND(H60&gt;=Sheet1!$F$7,H60&lt;=Sheet1!$G$7),"7",IF(AND(H60&gt;=Sheet1!$F$8,H60&lt;=Sheet1!$G$8),"8",IF(OR(H60&gt;=Sheet1!$F$6,H60&lt;=Sheet1!$G$6),"6","ERROR")))))))))</f>
        <v/>
      </c>
      <c r="K60" s="4"/>
      <c r="L60" s="4"/>
      <c r="M60" s="6"/>
      <c r="N60" s="6"/>
      <c r="O60" s="8"/>
      <c r="P60" s="4"/>
      <c r="Q60" s="4"/>
      <c r="R60" s="5"/>
      <c r="S60" s="4"/>
      <c r="T60" s="4"/>
      <c r="U60" s="4"/>
      <c r="V60" s="4"/>
      <c r="W60" s="4"/>
      <c r="X60" s="4"/>
      <c r="Y60" s="4"/>
      <c r="Z60" s="4"/>
      <c r="AA60" s="4"/>
      <c r="AB60" s="4"/>
      <c r="AC60" s="50"/>
      <c r="AD60" s="50"/>
      <c r="AE60" s="50"/>
    </row>
    <row r="61" spans="1:31">
      <c r="A61" s="4"/>
      <c r="B61" s="4"/>
      <c r="C61" s="65"/>
      <c r="D61" s="7"/>
      <c r="E61" s="7"/>
      <c r="F61" s="48" t="str">
        <f t="shared" si="0"/>
        <v xml:space="preserve"> </v>
      </c>
      <c r="G61" s="48" t="str">
        <f t="shared" si="1"/>
        <v xml:space="preserve"> </v>
      </c>
      <c r="H61" s="28"/>
      <c r="I61" s="48" t="str">
        <f>IF(H61="","",IF(Sheet1!$A$1=2,IF(AND(H61&gt;=Sheet1!$C$1,H61&lt;=Sheet1!$D$1),"1",IF(OR(H61&gt;=Sheet1!$C$2,H61&lt;=Sheet1!$D$2),"2","ERROR")),IF(AND(H61&gt;=Sheet1!$C$1,H61&lt;=Sheet1!$D$1),"1",IF(AND(H61&gt;=Sheet1!$C$2,H61&lt;=Sheet1!$D$2),"2",IF(OR(H61&gt;=Sheet1!$C$3,H61&lt;=Sheet1!$D$3),"3","ERROR")))))</f>
        <v/>
      </c>
      <c r="J61" s="49" t="str">
        <f>IF(H61="","",IF(AND(H61&gt;=Sheet1!$F$1,H61&lt;=Sheet1!$G$1),"1",IF(AND(H61&gt;=Sheet1!$F$2,H61&lt;=Sheet1!$G$2),"2",IF(AND(H61&gt;=Sheet1!$F$3,H61&lt;=Sheet1!$G$3),"3",IF(AND(H61&gt;=Sheet1!$F$4,H61&lt;=Sheet1!$G$4),"4",IF(AND(H61&gt;=Sheet1!$F$5,H61&lt;=Sheet1!$G$5),"5",IF(AND(H61&gt;=Sheet1!$F$7,H61&lt;=Sheet1!$G$7),"7",IF(AND(H61&gt;=Sheet1!$F$8,H61&lt;=Sheet1!$G$8),"8",IF(OR(H61&gt;=Sheet1!$F$6,H61&lt;=Sheet1!$G$6),"6","ERROR")))))))))</f>
        <v/>
      </c>
      <c r="K61" s="4"/>
      <c r="L61" s="4"/>
      <c r="M61" s="6"/>
      <c r="N61" s="6"/>
      <c r="O61" s="8"/>
      <c r="P61" s="4"/>
      <c r="Q61" s="4"/>
      <c r="R61" s="5"/>
      <c r="S61" s="4"/>
      <c r="T61" s="4"/>
      <c r="U61" s="4"/>
      <c r="V61" s="4"/>
      <c r="W61" s="4"/>
      <c r="X61" s="4"/>
      <c r="Y61" s="4"/>
      <c r="Z61" s="4"/>
      <c r="AA61" s="4"/>
      <c r="AB61" s="4"/>
      <c r="AC61" s="50"/>
      <c r="AD61" s="50"/>
      <c r="AE61" s="50"/>
    </row>
    <row r="62" spans="1:31">
      <c r="A62" s="4"/>
      <c r="B62" s="4"/>
      <c r="C62" s="65"/>
      <c r="D62" s="7"/>
      <c r="E62" s="7"/>
      <c r="F62" s="48" t="str">
        <f t="shared" si="0"/>
        <v xml:space="preserve"> </v>
      </c>
      <c r="G62" s="48" t="str">
        <f t="shared" si="1"/>
        <v xml:space="preserve"> </v>
      </c>
      <c r="H62" s="28"/>
      <c r="I62" s="48" t="str">
        <f>IF(H62="","",IF(Sheet1!$A$1=2,IF(AND(H62&gt;=Sheet1!$C$1,H62&lt;=Sheet1!$D$1),"1",IF(OR(H62&gt;=Sheet1!$C$2,H62&lt;=Sheet1!$D$2),"2","ERROR")),IF(AND(H62&gt;=Sheet1!$C$1,H62&lt;=Sheet1!$D$1),"1",IF(AND(H62&gt;=Sheet1!$C$2,H62&lt;=Sheet1!$D$2),"2",IF(OR(H62&gt;=Sheet1!$C$3,H62&lt;=Sheet1!$D$3),"3","ERROR")))))</f>
        <v/>
      </c>
      <c r="J62" s="49" t="str">
        <f>IF(H62="","",IF(AND(H62&gt;=Sheet1!$F$1,H62&lt;=Sheet1!$G$1),"1",IF(AND(H62&gt;=Sheet1!$F$2,H62&lt;=Sheet1!$G$2),"2",IF(AND(H62&gt;=Sheet1!$F$3,H62&lt;=Sheet1!$G$3),"3",IF(AND(H62&gt;=Sheet1!$F$4,H62&lt;=Sheet1!$G$4),"4",IF(AND(H62&gt;=Sheet1!$F$5,H62&lt;=Sheet1!$G$5),"5",IF(AND(H62&gt;=Sheet1!$F$7,H62&lt;=Sheet1!$G$7),"7",IF(AND(H62&gt;=Sheet1!$F$8,H62&lt;=Sheet1!$G$8),"8",IF(OR(H62&gt;=Sheet1!$F$6,H62&lt;=Sheet1!$G$6),"6","ERROR")))))))))</f>
        <v/>
      </c>
      <c r="K62" s="4"/>
      <c r="L62" s="4"/>
      <c r="M62" s="6"/>
      <c r="N62" s="6"/>
      <c r="O62" s="8"/>
      <c r="P62" s="4"/>
      <c r="Q62" s="4"/>
      <c r="R62" s="5"/>
      <c r="S62" s="4"/>
      <c r="T62" s="4"/>
      <c r="U62" s="4"/>
      <c r="V62" s="4"/>
      <c r="W62" s="4"/>
      <c r="X62" s="4"/>
      <c r="Y62" s="4"/>
      <c r="Z62" s="4"/>
      <c r="AA62" s="4"/>
      <c r="AB62" s="4"/>
      <c r="AC62" s="50"/>
      <c r="AD62" s="50"/>
      <c r="AE62" s="50"/>
    </row>
    <row r="63" spans="1:31" ht="34.5" hidden="1" customHeight="1">
      <c r="A63" s="51" t="s">
        <v>150</v>
      </c>
      <c r="B63" s="51"/>
      <c r="C63" s="62"/>
      <c r="D63" s="62"/>
      <c r="E63" s="53">
        <f>COUNT(E3:E62)</f>
        <v>0</v>
      </c>
      <c r="F63" s="52">
        <f>COUNTIF(F3:F62,"X")</f>
        <v>0</v>
      </c>
      <c r="G63" s="52"/>
      <c r="H63" s="52"/>
      <c r="I63" s="52"/>
      <c r="J63" s="52"/>
      <c r="K63" s="52"/>
      <c r="L63" s="52"/>
      <c r="M63" s="52">
        <f>COUNTIF(M3:M62,"X")</f>
        <v>0</v>
      </c>
      <c r="N63" s="52">
        <f>COUNTIF(N3:N62,"X")</f>
        <v>0</v>
      </c>
      <c r="O63" s="52">
        <f>COUNTIF(O3:O62,"X")</f>
        <v>0</v>
      </c>
      <c r="P63" s="52"/>
      <c r="Q63" s="52"/>
      <c r="R63" s="52"/>
      <c r="S63" s="52">
        <f t="shared" ref="S63:Z63" si="2">COUNTIF(S3:S62,"X")</f>
        <v>0</v>
      </c>
      <c r="T63" s="52">
        <f t="shared" si="2"/>
        <v>0</v>
      </c>
      <c r="U63" s="52">
        <f t="shared" si="2"/>
        <v>0</v>
      </c>
      <c r="V63" s="52">
        <f t="shared" si="2"/>
        <v>0</v>
      </c>
      <c r="W63" s="52">
        <f t="shared" si="2"/>
        <v>0</v>
      </c>
      <c r="X63" s="52">
        <f t="shared" si="2"/>
        <v>0</v>
      </c>
      <c r="Y63" s="52">
        <f t="shared" si="2"/>
        <v>0</v>
      </c>
      <c r="Z63" s="52">
        <f t="shared" si="2"/>
        <v>0</v>
      </c>
      <c r="AA63" s="52">
        <f>COUNTIF(AA3:AA62,"X")</f>
        <v>0</v>
      </c>
      <c r="AB63" s="61"/>
      <c r="AC63" s="50"/>
      <c r="AD63" s="50"/>
      <c r="AE63" s="50"/>
    </row>
    <row r="64" spans="1:31">
      <c r="A64" s="47"/>
      <c r="B64" s="47"/>
      <c r="C64" s="47"/>
      <c r="D64" s="55"/>
      <c r="E64" s="47"/>
      <c r="F64" s="47"/>
      <c r="G64" s="47"/>
      <c r="H64" s="47"/>
      <c r="I64" s="55"/>
      <c r="J64" s="47"/>
      <c r="K64" s="47"/>
      <c r="M64" s="47"/>
      <c r="P64" s="47"/>
      <c r="Q64" s="47"/>
      <c r="R64" s="47"/>
      <c r="S64" s="47"/>
      <c r="T64" s="47"/>
      <c r="U64" s="47"/>
      <c r="V64" s="47"/>
      <c r="W64" s="47"/>
      <c r="X64" s="47"/>
      <c r="Y64" s="47"/>
      <c r="Z64" s="47"/>
      <c r="AA64" s="47"/>
      <c r="AB64" s="47"/>
      <c r="AC64" s="47"/>
      <c r="AD64" s="47"/>
      <c r="AE64" s="47"/>
    </row>
    <row r="65" spans="1:3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sheetData>
  <sheetProtection sheet="1" objects="1" scenarios="1" formatColumns="0" formatRows="0"/>
  <mergeCells count="2">
    <mergeCell ref="S1:Z1"/>
    <mergeCell ref="A1:C1"/>
  </mergeCells>
  <dataValidations count="12">
    <dataValidation type="list" allowBlank="1" showInputMessage="1" showErrorMessage="1" error="Enter 'X' if answer to question is 'yes'" sqref="M3:O62 AA3:AA62" xr:uid="{9ADDC2AE-7472-4FAC-9EDD-F155CDACB01F}">
      <formula1>"X"</formula1>
    </dataValidation>
    <dataValidation type="list" allowBlank="1" showInputMessage="1" showErrorMessage="1" error="Enter Activity Prior to Fall Code_x000a_1 = walking_x000a_2 = transfer_x000a_3 = bed_x000a_4 = chair_x000a_5 = other" sqref="L3:M62" xr:uid="{59477B3C-7462-412C-9A61-59BF81A3C89B}">
      <formula1>"1, 2, 3, 4, 5"</formula1>
    </dataValidation>
    <dataValidation type="list" allowBlank="1" showInputMessage="1" showErrorMessage="1" error="Enter X in applicable columns" sqref="S3:Z62" xr:uid="{3426E866-B4E8-4716-9315-8B87560DF1AB}">
      <formula1>"X"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4:P62" xr:uid="{8BFD3F25-B1BA-4263-A21F-085D444C4D1D}">
      <formula1>IF(ISBLANK(O4),"",COUNTIF(InjuryCode,P4)=1)</formula1>
    </dataValidation>
    <dataValidation type="time" allowBlank="1" showInputMessage="1" showErrorMessage="1" errorTitle="Incorrect Time Format" error="Enter specific time with a space between AM or PM (e.g., 1:45 AM)" sqref="H3:H62" xr:uid="{1F9E5413-B4AB-4C82-B1CD-AD0347EC98FB}">
      <formula1>0</formula1>
      <formula2>0.999305555555556</formula2>
    </dataValidation>
    <dataValidation type="custom" showInputMessage="1" showErrorMessage="1" error="Only if fall resulted in injury, enter Tx Location Code_x000a_1 = facility_x000a_2 = emergency room_x000a_3 = admitted" sqref="Q23:Q62 Q4:Q7" xr:uid="{2AFC1D95-47B6-436C-854E-C21477BE575E}">
      <formula1>IF(ISBLANK(O1048565),"",COUNTIF(TxLocationCode,Q1048565)=1)</formula1>
    </dataValidation>
    <dataValidation type="list" allowBlank="1" showInputMessage="1" showErrorMessage="1" error="Enter Location of Fall Code_x000a_1 = in room_x000a_2 = bathroom_x000a_3 = hallway_x000a_4 = dining room_x000a_5 = activities_x000a_6 = therapy_x000a_7 = beauty/barber_x000a_8 = shower/tub_x000a_9 = nrsg station_x000a_10 = out of facility_x000a_11 = common area_x000a_12 = other" sqref="K3:K62" xr:uid="{31F32D62-8422-4058-AF9A-7E8869FB0D26}">
      <formula1>"1, 2, 3, 4, 5, 6, 7, 8, 9, 10, 11, 12"</formula1>
    </dataValidation>
    <dataValidation type="list" allowBlank="1" showInputMessage="1" showErrorMessage="1" error="Enter Time Code_x000a_1 = 7am-10am_x000a_2 = 10am-1pm_x000a_3 = 1pm-4pm_x000a_4 = 4pm-7pm_x000a_5 = 7pm-10pm_x000a_6 = 10pm-1am_x000a_7 = 1am-4am_x000a_8 = 4am-7am" sqref="J3:J62" xr:uid="{CE824964-2191-4A59-A856-CC3535DCAAB9}">
      <formula1>"1, 2, 3, 4, 5, 6, 7, 8"</formula1>
    </dataValidation>
    <dataValidation type="custom" showInputMessage="1" showErrorMessage="1" error="Only if fall resulted in injury, enter Tx Location Code_x000a_1 = facility_x000a_2 = emergency room_x000a_3 = admitted" sqref="Q8:Q22" xr:uid="{D10209AE-F83B-4AF3-99D1-586A4CF15D36}">
      <formula1>IF(ISBLANK(O8),"",COUNTIF(TxLocationCode,Q8)=1)</formula1>
    </dataValidation>
    <dataValidation type="custom" showInputMessage="1" showErrorMessage="1" error="Only enter a description if the fall resulted in an injury." sqref="R3:R62" xr:uid="{75157720-4282-4B98-AC4A-87FF9A18088B}">
      <formula1>$O3="X"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3" xr:uid="{E434D83E-75A4-4E12-B786-0860D88D404D}">
      <formula1>IF(ISBLANK(O3),"",COUNTIF(InjuryCode,P3)=1)</formula1>
    </dataValidation>
    <dataValidation type="custom" showInputMessage="1" showErrorMessage="1" error="Only if fall resulted in injury, enter Tx Location Code_x000a_1 = facility_x000a_2 = emergency room_x000a_3 = admitted" sqref="Q3" xr:uid="{4EDCE364-90A4-46EF-B70D-CAF0732C39DE}">
      <formula1>IF(ISBLANK(O1048564),"",COUNTIF(TxLocationCode,Q1048564)=1)</formula1>
    </dataValidation>
  </dataValidations>
  <pageMargins left="0.36" right="0.25" top="0.5" bottom="0.62" header="0.28999999999999998" footer="0.4"/>
  <pageSetup scale="39" fitToHeight="0" orientation="landscape" r:id="rId1"/>
  <headerFooter alignWithMargins="0">
    <oddHeader>&amp;L&amp;"Arial Narrow,Bold"&amp;16&amp;F</oddHeader>
    <oddFooter>&amp;L&amp;"Arial Narrow,Bold"&amp;16&amp;A&amp;C&amp;"Arial Narrow,Bold"&amp;14&amp;P of &amp;N</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BD931-5CB0-4601-A7EB-ECBBCA4E9D8D}">
  <sheetPr codeName="Sheet17">
    <tabColor rgb="FFFDEFA6"/>
    <pageSetUpPr fitToPage="1"/>
  </sheetPr>
  <dimension ref="A1:AF65"/>
  <sheetViews>
    <sheetView showGridLines="0" zoomScaleNormal="100" workbookViewId="0">
      <pane xSplit="1" ySplit="2" topLeftCell="B3" activePane="bottomRight" state="frozen"/>
      <selection pane="topRight" activeCell="AB3" sqref="AB3"/>
      <selection pane="bottomLeft" activeCell="AB3" sqref="AB3"/>
      <selection pane="bottomRight" sqref="A1:C1"/>
    </sheetView>
  </sheetViews>
  <sheetFormatPr defaultColWidth="9.140625" defaultRowHeight="15"/>
  <cols>
    <col min="1" max="1" width="22.85546875" style="50" bestFit="1" customWidth="1"/>
    <col min="2" max="2" width="22.85546875" style="50" customWidth="1"/>
    <col min="3" max="3" width="21.85546875" style="57" bestFit="1" customWidth="1"/>
    <col min="4" max="4" width="22.28515625" style="59" bestFit="1" customWidth="1"/>
    <col min="5" max="5" width="22.28515625" style="58" customWidth="1"/>
    <col min="6" max="7" width="23.7109375" style="58" hidden="1" customWidth="1"/>
    <col min="8" max="8" width="23.7109375" style="58" customWidth="1"/>
    <col min="9" max="9" width="23" style="59" hidden="1" customWidth="1"/>
    <col min="10" max="10" width="23.42578125" style="58" hidden="1" customWidth="1"/>
    <col min="11" max="11" width="19.5703125" style="60" bestFit="1" customWidth="1"/>
    <col min="12" max="12" width="23.7109375" style="47" bestFit="1" customWidth="1"/>
    <col min="13" max="13" width="32.140625" style="58" customWidth="1"/>
    <col min="14" max="14" width="23.7109375" style="47" bestFit="1" customWidth="1"/>
    <col min="15" max="15" width="21" style="56" bestFit="1" customWidth="1"/>
    <col min="16" max="16" width="16" style="58" bestFit="1" customWidth="1"/>
    <col min="17" max="17" width="19.140625" style="58" customWidth="1"/>
    <col min="18" max="18" width="22.85546875" style="58" bestFit="1" customWidth="1"/>
    <col min="19" max="19" width="3.7109375" style="58" bestFit="1" customWidth="1"/>
    <col min="20" max="26" width="4.28515625" style="58" customWidth="1"/>
    <col min="27" max="27" width="14.7109375" style="58" customWidth="1"/>
    <col min="28" max="28" width="20.42578125" style="58" customWidth="1"/>
    <col min="29" max="29" width="9.140625" style="58" customWidth="1"/>
    <col min="30" max="31" width="9.140625" style="58"/>
    <col min="32" max="16384" width="9.140625" style="50"/>
  </cols>
  <sheetData>
    <row r="1" spans="1:32" s="43" customFormat="1" ht="52.5" customHeight="1">
      <c r="A1" s="159" t="str">
        <f>IF('General Info'!H4="","MONTH 6",'General Info'!H4)</f>
        <v>Month_6</v>
      </c>
      <c r="B1" s="160"/>
      <c r="C1" s="160"/>
      <c r="D1" s="38"/>
      <c r="E1" s="38"/>
      <c r="F1" s="38"/>
      <c r="G1" s="38"/>
      <c r="H1" s="39"/>
      <c r="I1" s="39"/>
      <c r="J1" s="39"/>
      <c r="K1" s="39"/>
      <c r="L1" s="39"/>
      <c r="M1" s="38"/>
      <c r="N1" s="39"/>
      <c r="O1" s="40"/>
      <c r="P1" s="38"/>
      <c r="Q1" s="38"/>
      <c r="R1" s="38"/>
      <c r="S1" s="156" t="s">
        <v>129</v>
      </c>
      <c r="T1" s="157"/>
      <c r="U1" s="157"/>
      <c r="V1" s="157"/>
      <c r="W1" s="157"/>
      <c r="X1" s="157"/>
      <c r="Y1" s="157"/>
      <c r="Z1" s="158"/>
      <c r="AA1" s="80"/>
      <c r="AB1" s="41"/>
      <c r="AC1" s="42"/>
      <c r="AD1" s="42"/>
      <c r="AE1" s="42"/>
      <c r="AF1" s="42"/>
    </row>
    <row r="2" spans="1:32" s="47" customFormat="1" ht="195">
      <c r="A2" s="44" t="s">
        <v>130</v>
      </c>
      <c r="B2" s="44" t="s">
        <v>131</v>
      </c>
      <c r="C2" s="44" t="s">
        <v>132</v>
      </c>
      <c r="D2" s="44" t="s">
        <v>133</v>
      </c>
      <c r="E2" s="44" t="s">
        <v>134</v>
      </c>
      <c r="F2" s="45" t="s">
        <v>135</v>
      </c>
      <c r="G2" s="45" t="s">
        <v>136</v>
      </c>
      <c r="H2" s="44" t="s">
        <v>137</v>
      </c>
      <c r="I2" s="45" t="s">
        <v>152</v>
      </c>
      <c r="J2" s="45" t="s">
        <v>139</v>
      </c>
      <c r="K2" s="44" t="s">
        <v>140</v>
      </c>
      <c r="L2" s="44" t="s">
        <v>141</v>
      </c>
      <c r="M2" s="44" t="s">
        <v>142</v>
      </c>
      <c r="N2" s="44" t="s">
        <v>143</v>
      </c>
      <c r="O2" s="44" t="s">
        <v>144</v>
      </c>
      <c r="P2" s="44" t="s">
        <v>145</v>
      </c>
      <c r="Q2" s="44" t="s">
        <v>146</v>
      </c>
      <c r="R2" s="44" t="s">
        <v>147</v>
      </c>
      <c r="S2" s="46" t="s">
        <v>47</v>
      </c>
      <c r="T2" s="46" t="s">
        <v>48</v>
      </c>
      <c r="U2" s="46" t="s">
        <v>49</v>
      </c>
      <c r="V2" s="46" t="s">
        <v>50</v>
      </c>
      <c r="W2" s="46" t="s">
        <v>51</v>
      </c>
      <c r="X2" s="46" t="s">
        <v>52</v>
      </c>
      <c r="Y2" s="46" t="s">
        <v>53</v>
      </c>
      <c r="Z2" s="46" t="s">
        <v>54</v>
      </c>
      <c r="AA2" s="44" t="s">
        <v>148</v>
      </c>
      <c r="AB2" s="44" t="s">
        <v>149</v>
      </c>
    </row>
    <row r="3" spans="1:32">
      <c r="A3" s="8"/>
      <c r="B3" s="8"/>
      <c r="C3" s="65"/>
      <c r="D3" s="7"/>
      <c r="E3" s="7"/>
      <c r="F3" s="48" t="str">
        <f>IF(ISBLANK(E3)," ",IF((E3-D3&lt;31),"X"," "))</f>
        <v xml:space="preserve"> </v>
      </c>
      <c r="G3" s="48" t="str">
        <f>IF(ISBLANK(E3)," ",WEEKDAY(E3,1))</f>
        <v xml:space="preserve"> </v>
      </c>
      <c r="H3" s="28"/>
      <c r="I3" s="48" t="str">
        <f>IF(H3="","",IF(Sheet1!$A$1=2,IF(AND(H3&gt;=Sheet1!$C$1,H3&lt;=Sheet1!$D$1),"1",IF(OR(H3&gt;=Sheet1!$C$2,H3&lt;=Sheet1!$D$2),"2","ERROR")),IF(AND(H3&gt;=Sheet1!$C$1,H3&lt;=Sheet1!$D$1),"1",IF(AND(H3&gt;=Sheet1!$C$2,H3&lt;=Sheet1!$D$2),"2",IF(OR(H3&gt;=Sheet1!$C$3,H3&lt;=Sheet1!$D$3),"3","ERROR")))))</f>
        <v/>
      </c>
      <c r="J3" s="49" t="str">
        <f>IF(H3="","",IF(AND(H3&gt;=Sheet1!$F$1,H3&lt;=Sheet1!$G$1),"1",IF(AND(H3&gt;=Sheet1!$F$2,H3&lt;=Sheet1!$G$2),"2",IF(AND(H3&gt;=Sheet1!$F$3,H3&lt;=Sheet1!$G$3),"3",IF(AND(H3&gt;=Sheet1!$F$4,H3&lt;=Sheet1!$G$4),"4",IF(AND(H3&gt;=Sheet1!$F$5,H3&lt;=Sheet1!$G$5),"5",IF(AND(H3&gt;=Sheet1!$F$7,H3&lt;=Sheet1!$G$7),"7",IF(AND(H3&gt;=Sheet1!$F$8,H3&lt;=Sheet1!$G$8),"8",IF(OR(H3&gt;=Sheet1!$F$6,H3&lt;=Sheet1!$G$6),"6","ERROR")))))))))</f>
        <v/>
      </c>
      <c r="K3" s="4"/>
      <c r="L3" s="4"/>
      <c r="M3" s="6"/>
      <c r="N3" s="6"/>
      <c r="O3" s="8"/>
      <c r="P3" s="4"/>
      <c r="Q3" s="4"/>
      <c r="R3" s="5"/>
      <c r="S3" s="4"/>
      <c r="T3" s="4"/>
      <c r="U3" s="4"/>
      <c r="V3" s="4"/>
      <c r="W3" s="4"/>
      <c r="X3" s="4"/>
      <c r="Y3" s="4"/>
      <c r="Z3" s="4"/>
      <c r="AA3" s="4"/>
      <c r="AB3" s="4"/>
      <c r="AC3" s="50"/>
      <c r="AD3" s="50"/>
      <c r="AE3" s="50"/>
    </row>
    <row r="4" spans="1:32">
      <c r="A4" s="4"/>
      <c r="B4" s="4"/>
      <c r="C4" s="65"/>
      <c r="D4" s="7"/>
      <c r="E4" s="7"/>
      <c r="F4" s="48" t="str">
        <f t="shared" ref="F4:F62" si="0">IF(ISBLANK(E4)," ",IF((E4-D4&lt;31),"X"," "))</f>
        <v xml:space="preserve"> </v>
      </c>
      <c r="G4" s="48" t="str">
        <f t="shared" ref="G4:G62" si="1">IF(ISBLANK(E4)," ",WEEKDAY(E4,1))</f>
        <v xml:space="preserve"> </v>
      </c>
      <c r="H4" s="28"/>
      <c r="I4" s="48" t="str">
        <f>IF(H4="","",IF(Sheet1!$A$1=2,IF(AND(H4&gt;=Sheet1!$C$1,H4&lt;=Sheet1!$D$1),"1",IF(OR(H4&gt;=Sheet1!$C$2,H4&lt;=Sheet1!$D$2),"2","ERROR")),IF(AND(H4&gt;=Sheet1!$C$1,H4&lt;=Sheet1!$D$1),"1",IF(AND(H4&gt;=Sheet1!$C$2,H4&lt;=Sheet1!$D$2),"2",IF(OR(H4&gt;=Sheet1!$C$3,H4&lt;=Sheet1!$D$3),"3","ERROR")))))</f>
        <v/>
      </c>
      <c r="J4" s="49" t="str">
        <f>IF(H4="","",IF(AND(H4&gt;=Sheet1!$F$1,H4&lt;=Sheet1!$G$1),"1",IF(AND(H4&gt;=Sheet1!$F$2,H4&lt;=Sheet1!$G$2),"2",IF(AND(H4&gt;=Sheet1!$F$3,H4&lt;=Sheet1!$G$3),"3",IF(AND(H4&gt;=Sheet1!$F$4,H4&lt;=Sheet1!$G$4),"4",IF(AND(H4&gt;=Sheet1!$F$5,H4&lt;=Sheet1!$G$5),"5",IF(AND(H4&gt;=Sheet1!$F$7,H4&lt;=Sheet1!$G$7),"7",IF(AND(H4&gt;=Sheet1!$F$8,H4&lt;=Sheet1!$G$8),"8",IF(OR(H4&gt;=Sheet1!$F$6,H4&lt;=Sheet1!$G$6),"6","ERROR")))))))))</f>
        <v/>
      </c>
      <c r="K4" s="4"/>
      <c r="L4" s="4"/>
      <c r="M4" s="6"/>
      <c r="N4" s="6"/>
      <c r="O4" s="8"/>
      <c r="P4" s="4"/>
      <c r="Q4" s="4"/>
      <c r="R4" s="5"/>
      <c r="S4" s="4"/>
      <c r="T4" s="4"/>
      <c r="U4" s="4"/>
      <c r="V4" s="4"/>
      <c r="W4" s="4"/>
      <c r="X4" s="4"/>
      <c r="Y4" s="4"/>
      <c r="Z4" s="4"/>
      <c r="AA4" s="4"/>
      <c r="AB4" s="4"/>
      <c r="AC4" s="50"/>
      <c r="AD4" s="50"/>
      <c r="AE4" s="50"/>
    </row>
    <row r="5" spans="1:32">
      <c r="A5" s="4"/>
      <c r="B5" s="4"/>
      <c r="C5" s="65"/>
      <c r="D5" s="7"/>
      <c r="E5" s="7"/>
      <c r="F5" s="48" t="str">
        <f t="shared" si="0"/>
        <v xml:space="preserve"> </v>
      </c>
      <c r="G5" s="48" t="str">
        <f t="shared" si="1"/>
        <v xml:space="preserve"> </v>
      </c>
      <c r="H5" s="28"/>
      <c r="I5" s="48" t="str">
        <f>IF(H5="","",IF(Sheet1!$A$1=2,IF(AND(H5&gt;=Sheet1!$C$1,H5&lt;=Sheet1!$D$1),"1",IF(OR(H5&gt;=Sheet1!$C$2,H5&lt;=Sheet1!$D$2),"2","ERROR")),IF(AND(H5&gt;=Sheet1!$C$1,H5&lt;=Sheet1!$D$1),"1",IF(AND(H5&gt;=Sheet1!$C$2,H5&lt;=Sheet1!$D$2),"2",IF(OR(H5&gt;=Sheet1!$C$3,H5&lt;=Sheet1!$D$3),"3","ERROR")))))</f>
        <v/>
      </c>
      <c r="J5" s="49" t="str">
        <f>IF(H5="","",IF(AND(H5&gt;=Sheet1!$F$1,H5&lt;=Sheet1!$G$1),"1",IF(AND(H5&gt;=Sheet1!$F$2,H5&lt;=Sheet1!$G$2),"2",IF(AND(H5&gt;=Sheet1!$F$3,H5&lt;=Sheet1!$G$3),"3",IF(AND(H5&gt;=Sheet1!$F$4,H5&lt;=Sheet1!$G$4),"4",IF(AND(H5&gt;=Sheet1!$F$5,H5&lt;=Sheet1!$G$5),"5",IF(AND(H5&gt;=Sheet1!$F$7,H5&lt;=Sheet1!$G$7),"7",IF(AND(H5&gt;=Sheet1!$F$8,H5&lt;=Sheet1!$G$8),"8",IF(OR(H5&gt;=Sheet1!$F$6,H5&lt;=Sheet1!$G$6),"6","ERROR")))))))))</f>
        <v/>
      </c>
      <c r="K5" s="4"/>
      <c r="L5" s="4"/>
      <c r="M5" s="6"/>
      <c r="N5" s="6"/>
      <c r="O5" s="8"/>
      <c r="P5" s="4"/>
      <c r="Q5" s="4"/>
      <c r="R5" s="5"/>
      <c r="S5" s="4"/>
      <c r="T5" s="4"/>
      <c r="U5" s="4"/>
      <c r="V5" s="4"/>
      <c r="W5" s="4"/>
      <c r="X5" s="4"/>
      <c r="Y5" s="4"/>
      <c r="Z5" s="4"/>
      <c r="AA5" s="4"/>
      <c r="AB5" s="4"/>
      <c r="AC5" s="50"/>
      <c r="AD5" s="50"/>
      <c r="AE5" s="50"/>
    </row>
    <row r="6" spans="1:32">
      <c r="A6" s="8"/>
      <c r="B6" s="8"/>
      <c r="C6" s="65"/>
      <c r="D6" s="7"/>
      <c r="E6" s="7"/>
      <c r="F6" s="48" t="str">
        <f t="shared" si="0"/>
        <v xml:space="preserve"> </v>
      </c>
      <c r="G6" s="48" t="str">
        <f t="shared" si="1"/>
        <v xml:space="preserve"> </v>
      </c>
      <c r="H6" s="28"/>
      <c r="I6" s="48" t="str">
        <f>IF(H6="","",IF(Sheet1!$A$1=2,IF(AND(H6&gt;=Sheet1!$C$1,H6&lt;=Sheet1!$D$1),"1",IF(OR(H6&gt;=Sheet1!$C$2,H6&lt;=Sheet1!$D$2),"2","ERROR")),IF(AND(H6&gt;=Sheet1!$C$1,H6&lt;=Sheet1!$D$1),"1",IF(AND(H6&gt;=Sheet1!$C$2,H6&lt;=Sheet1!$D$2),"2",IF(OR(H6&gt;=Sheet1!$C$3,H6&lt;=Sheet1!$D$3),"3","ERROR")))))</f>
        <v/>
      </c>
      <c r="J6" s="49" t="str">
        <f>IF(H6="","",IF(AND(H6&gt;=Sheet1!$F$1,H6&lt;=Sheet1!$G$1),"1",IF(AND(H6&gt;=Sheet1!$F$2,H6&lt;=Sheet1!$G$2),"2",IF(AND(H6&gt;=Sheet1!$F$3,H6&lt;=Sheet1!$G$3),"3",IF(AND(H6&gt;=Sheet1!$F$4,H6&lt;=Sheet1!$G$4),"4",IF(AND(H6&gt;=Sheet1!$F$5,H6&lt;=Sheet1!$G$5),"5",IF(AND(H6&gt;=Sheet1!$F$7,H6&lt;=Sheet1!$G$7),"7",IF(AND(H6&gt;=Sheet1!$F$8,H6&lt;=Sheet1!$G$8),"8",IF(OR(H6&gt;=Sheet1!$F$6,H6&lt;=Sheet1!$G$6),"6","ERROR")))))))))</f>
        <v/>
      </c>
      <c r="K6" s="4"/>
      <c r="L6" s="4"/>
      <c r="M6" s="6"/>
      <c r="N6" s="6"/>
      <c r="O6" s="8"/>
      <c r="P6" s="4"/>
      <c r="Q6" s="4"/>
      <c r="R6" s="5"/>
      <c r="S6" s="4"/>
      <c r="T6" s="4"/>
      <c r="U6" s="4"/>
      <c r="V6" s="4"/>
      <c r="W6" s="4"/>
      <c r="X6" s="4"/>
      <c r="Y6" s="4"/>
      <c r="Z6" s="4"/>
      <c r="AA6" s="4"/>
      <c r="AB6" s="4"/>
      <c r="AC6" s="50"/>
      <c r="AD6" s="50"/>
      <c r="AE6" s="50"/>
    </row>
    <row r="7" spans="1:32">
      <c r="A7" s="4"/>
      <c r="B7" s="4"/>
      <c r="C7" s="65"/>
      <c r="D7" s="7"/>
      <c r="E7" s="7"/>
      <c r="F7" s="48" t="str">
        <f t="shared" si="0"/>
        <v xml:space="preserve"> </v>
      </c>
      <c r="G7" s="48" t="str">
        <f t="shared" si="1"/>
        <v xml:space="preserve"> </v>
      </c>
      <c r="H7" s="28"/>
      <c r="I7" s="48" t="str">
        <f>IF(H7="","",IF(Sheet1!$A$1=2,IF(AND(H7&gt;=Sheet1!$C$1,H7&lt;=Sheet1!$D$1),"1",IF(OR(H7&gt;=Sheet1!$C$2,H7&lt;=Sheet1!$D$2),"2","ERROR")),IF(AND(H7&gt;=Sheet1!$C$1,H7&lt;=Sheet1!$D$1),"1",IF(AND(H7&gt;=Sheet1!$C$2,H7&lt;=Sheet1!$D$2),"2",IF(OR(H7&gt;=Sheet1!$C$3,H7&lt;=Sheet1!$D$3),"3","ERROR")))))</f>
        <v/>
      </c>
      <c r="J7" s="49" t="str">
        <f>IF(H7="","",IF(AND(H7&gt;=Sheet1!$F$1,H7&lt;=Sheet1!$G$1),"1",IF(AND(H7&gt;=Sheet1!$F$2,H7&lt;=Sheet1!$G$2),"2",IF(AND(H7&gt;=Sheet1!$F$3,H7&lt;=Sheet1!$G$3),"3",IF(AND(H7&gt;=Sheet1!$F$4,H7&lt;=Sheet1!$G$4),"4",IF(AND(H7&gt;=Sheet1!$F$5,H7&lt;=Sheet1!$G$5),"5",IF(AND(H7&gt;=Sheet1!$F$7,H7&lt;=Sheet1!$G$7),"7",IF(AND(H7&gt;=Sheet1!$F$8,H7&lt;=Sheet1!$G$8),"8",IF(OR(H7&gt;=Sheet1!$F$6,H7&lt;=Sheet1!$G$6),"6","ERROR")))))))))</f>
        <v/>
      </c>
      <c r="K7" s="4"/>
      <c r="L7" s="4"/>
      <c r="M7" s="6"/>
      <c r="N7" s="4"/>
      <c r="O7" s="8"/>
      <c r="P7" s="4"/>
      <c r="Q7" s="4"/>
      <c r="R7" s="5"/>
      <c r="S7" s="4"/>
      <c r="T7" s="4"/>
      <c r="U7" s="4"/>
      <c r="V7" s="4"/>
      <c r="W7" s="4"/>
      <c r="X7" s="4"/>
      <c r="Y7" s="4"/>
      <c r="Z7" s="4"/>
      <c r="AA7" s="4"/>
      <c r="AB7" s="4"/>
      <c r="AC7" s="50"/>
      <c r="AD7" s="50"/>
      <c r="AE7" s="50"/>
    </row>
    <row r="8" spans="1:32">
      <c r="A8" s="8"/>
      <c r="B8" s="8"/>
      <c r="C8" s="65"/>
      <c r="D8" s="7"/>
      <c r="E8" s="7"/>
      <c r="F8" s="48" t="str">
        <f t="shared" si="0"/>
        <v xml:space="preserve"> </v>
      </c>
      <c r="G8" s="48" t="str">
        <f t="shared" si="1"/>
        <v xml:space="preserve"> </v>
      </c>
      <c r="H8" s="28"/>
      <c r="I8" s="48" t="str">
        <f>IF(H8="","",IF(Sheet1!$A$1=2,IF(AND(H8&gt;=Sheet1!$C$1,H8&lt;=Sheet1!$D$1),"1",IF(OR(H8&gt;=Sheet1!$C$2,H8&lt;=Sheet1!$D$2),"2","ERROR")),IF(AND(H8&gt;=Sheet1!$C$1,H8&lt;=Sheet1!$D$1),"1",IF(AND(H8&gt;=Sheet1!$C$2,H8&lt;=Sheet1!$D$2),"2",IF(OR(H8&gt;=Sheet1!$C$3,H8&lt;=Sheet1!$D$3),"3","ERROR")))))</f>
        <v/>
      </c>
      <c r="J8" s="49" t="str">
        <f>IF(H8="","",IF(AND(H8&gt;=Sheet1!$F$1,H8&lt;=Sheet1!$G$1),"1",IF(AND(H8&gt;=Sheet1!$F$2,H8&lt;=Sheet1!$G$2),"2",IF(AND(H8&gt;=Sheet1!$F$3,H8&lt;=Sheet1!$G$3),"3",IF(AND(H8&gt;=Sheet1!$F$4,H8&lt;=Sheet1!$G$4),"4",IF(AND(H8&gt;=Sheet1!$F$5,H8&lt;=Sheet1!$G$5),"5",IF(AND(H8&gt;=Sheet1!$F$7,H8&lt;=Sheet1!$G$7),"7",IF(AND(H8&gt;=Sheet1!$F$8,H8&lt;=Sheet1!$G$8),"8",IF(OR(H8&gt;=Sheet1!$F$6,H8&lt;=Sheet1!$G$6),"6","ERROR")))))))))</f>
        <v/>
      </c>
      <c r="K8" s="4"/>
      <c r="L8" s="4"/>
      <c r="M8" s="6"/>
      <c r="N8" s="6"/>
      <c r="O8" s="8"/>
      <c r="P8" s="4"/>
      <c r="Q8" s="4"/>
      <c r="R8" s="5"/>
      <c r="S8" s="4"/>
      <c r="T8" s="4"/>
      <c r="U8" s="4"/>
      <c r="V8" s="4"/>
      <c r="W8" s="4"/>
      <c r="X8" s="4"/>
      <c r="Y8" s="4"/>
      <c r="Z8" s="4"/>
      <c r="AA8" s="4"/>
      <c r="AB8" s="4"/>
      <c r="AC8" s="50"/>
      <c r="AD8" s="50"/>
      <c r="AE8" s="50"/>
    </row>
    <row r="9" spans="1:32">
      <c r="A9" s="8"/>
      <c r="B9" s="8"/>
      <c r="C9" s="65"/>
      <c r="D9" s="7"/>
      <c r="E9" s="7"/>
      <c r="F9" s="48" t="str">
        <f t="shared" si="0"/>
        <v xml:space="preserve"> </v>
      </c>
      <c r="G9" s="48" t="str">
        <f t="shared" si="1"/>
        <v xml:space="preserve"> </v>
      </c>
      <c r="H9" s="28"/>
      <c r="I9" s="48" t="str">
        <f>IF(H9="","",IF(Sheet1!$A$1=2,IF(AND(H9&gt;=Sheet1!$C$1,H9&lt;=Sheet1!$D$1),"1",IF(OR(H9&gt;=Sheet1!$C$2,H9&lt;=Sheet1!$D$2),"2","ERROR")),IF(AND(H9&gt;=Sheet1!$C$1,H9&lt;=Sheet1!$D$1),"1",IF(AND(H9&gt;=Sheet1!$C$2,H9&lt;=Sheet1!$D$2),"2",IF(OR(H9&gt;=Sheet1!$C$3,H9&lt;=Sheet1!$D$3),"3","ERROR")))))</f>
        <v/>
      </c>
      <c r="J9" s="49" t="str">
        <f>IF(H9="","",IF(AND(H9&gt;=Sheet1!$F$1,H9&lt;=Sheet1!$G$1),"1",IF(AND(H9&gt;=Sheet1!$F$2,H9&lt;=Sheet1!$G$2),"2",IF(AND(H9&gt;=Sheet1!$F$3,H9&lt;=Sheet1!$G$3),"3",IF(AND(H9&gt;=Sheet1!$F$4,H9&lt;=Sheet1!$G$4),"4",IF(AND(H9&gt;=Sheet1!$F$5,H9&lt;=Sheet1!$G$5),"5",IF(AND(H9&gt;=Sheet1!$F$7,H9&lt;=Sheet1!$G$7),"7",IF(AND(H9&gt;=Sheet1!$F$8,H9&lt;=Sheet1!$G$8),"8",IF(OR(H9&gt;=Sheet1!$F$6,H9&lt;=Sheet1!$G$6),"6","ERROR")))))))))</f>
        <v/>
      </c>
      <c r="K9" s="4"/>
      <c r="L9" s="4"/>
      <c r="M9" s="6"/>
      <c r="N9" s="6"/>
      <c r="O9" s="8"/>
      <c r="P9" s="4"/>
      <c r="Q9" s="4"/>
      <c r="R9" s="5"/>
      <c r="S9" s="4"/>
      <c r="T9" s="4"/>
      <c r="U9" s="4"/>
      <c r="V9" s="4"/>
      <c r="W9" s="4"/>
      <c r="X9" s="4"/>
      <c r="Y9" s="4"/>
      <c r="Z9" s="4"/>
      <c r="AA9" s="4"/>
      <c r="AB9" s="4"/>
      <c r="AC9" s="50"/>
      <c r="AD9" s="50"/>
      <c r="AE9" s="50"/>
    </row>
    <row r="10" spans="1:32">
      <c r="A10" s="8"/>
      <c r="B10" s="8"/>
      <c r="C10" s="65"/>
      <c r="D10" s="7"/>
      <c r="E10" s="7"/>
      <c r="F10" s="48" t="str">
        <f t="shared" si="0"/>
        <v xml:space="preserve"> </v>
      </c>
      <c r="G10" s="48" t="str">
        <f t="shared" si="1"/>
        <v xml:space="preserve"> </v>
      </c>
      <c r="H10" s="28"/>
      <c r="I10" s="48" t="str">
        <f>IF(H10="","",IF(Sheet1!$A$1=2,IF(AND(H10&gt;=Sheet1!$C$1,H10&lt;=Sheet1!$D$1),"1",IF(OR(H10&gt;=Sheet1!$C$2,H10&lt;=Sheet1!$D$2),"2","ERROR")),IF(AND(H10&gt;=Sheet1!$C$1,H10&lt;=Sheet1!$D$1),"1",IF(AND(H10&gt;=Sheet1!$C$2,H10&lt;=Sheet1!$D$2),"2",IF(OR(H10&gt;=Sheet1!$C$3,H10&lt;=Sheet1!$D$3),"3","ERROR")))))</f>
        <v/>
      </c>
      <c r="J10" s="49" t="str">
        <f>IF(H10="","",IF(AND(H10&gt;=Sheet1!$F$1,H10&lt;=Sheet1!$G$1),"1",IF(AND(H10&gt;=Sheet1!$F$2,H10&lt;=Sheet1!$G$2),"2",IF(AND(H10&gt;=Sheet1!$F$3,H10&lt;=Sheet1!$G$3),"3",IF(AND(H10&gt;=Sheet1!$F$4,H10&lt;=Sheet1!$G$4),"4",IF(AND(H10&gt;=Sheet1!$F$5,H10&lt;=Sheet1!$G$5),"5",IF(AND(H10&gt;=Sheet1!$F$7,H10&lt;=Sheet1!$G$7),"7",IF(AND(H10&gt;=Sheet1!$F$8,H10&lt;=Sheet1!$G$8),"8",IF(OR(H10&gt;=Sheet1!$F$6,H10&lt;=Sheet1!$G$6),"6","ERROR")))))))))</f>
        <v/>
      </c>
      <c r="K10" s="4"/>
      <c r="L10" s="4"/>
      <c r="M10" s="6"/>
      <c r="N10" s="6"/>
      <c r="O10" s="8"/>
      <c r="P10" s="4"/>
      <c r="Q10" s="4"/>
      <c r="R10" s="5"/>
      <c r="S10" s="4"/>
      <c r="T10" s="4"/>
      <c r="U10" s="4"/>
      <c r="V10" s="4"/>
      <c r="W10" s="4"/>
      <c r="X10" s="4"/>
      <c r="Y10" s="4"/>
      <c r="Z10" s="4"/>
      <c r="AA10" s="4"/>
      <c r="AB10" s="4"/>
      <c r="AC10" s="50"/>
      <c r="AD10" s="50"/>
      <c r="AE10" s="50"/>
    </row>
    <row r="11" spans="1:32">
      <c r="A11" s="4"/>
      <c r="B11" s="4"/>
      <c r="C11" s="65"/>
      <c r="D11" s="7"/>
      <c r="E11" s="7"/>
      <c r="F11" s="48" t="str">
        <f t="shared" si="0"/>
        <v xml:space="preserve"> </v>
      </c>
      <c r="G11" s="48" t="str">
        <f t="shared" si="1"/>
        <v xml:space="preserve"> </v>
      </c>
      <c r="H11" s="28"/>
      <c r="I11" s="48" t="str">
        <f>IF(H11="","",IF(Sheet1!$A$1=2,IF(AND(H11&gt;=Sheet1!$C$1,H11&lt;=Sheet1!$D$1),"1",IF(OR(H11&gt;=Sheet1!$C$2,H11&lt;=Sheet1!$D$2),"2","ERROR")),IF(AND(H11&gt;=Sheet1!$C$1,H11&lt;=Sheet1!$D$1),"1",IF(AND(H11&gt;=Sheet1!$C$2,H11&lt;=Sheet1!$D$2),"2",IF(OR(H11&gt;=Sheet1!$C$3,H11&lt;=Sheet1!$D$3),"3","ERROR")))))</f>
        <v/>
      </c>
      <c r="J11" s="49" t="str">
        <f>IF(H11="","",IF(AND(H11&gt;=Sheet1!$F$1,H11&lt;=Sheet1!$G$1),"1",IF(AND(H11&gt;=Sheet1!$F$2,H11&lt;=Sheet1!$G$2),"2",IF(AND(H11&gt;=Sheet1!$F$3,H11&lt;=Sheet1!$G$3),"3",IF(AND(H11&gt;=Sheet1!$F$4,H11&lt;=Sheet1!$G$4),"4",IF(AND(H11&gt;=Sheet1!$F$5,H11&lt;=Sheet1!$G$5),"5",IF(AND(H11&gt;=Sheet1!$F$7,H11&lt;=Sheet1!$G$7),"7",IF(AND(H11&gt;=Sheet1!$F$8,H11&lt;=Sheet1!$G$8),"8",IF(OR(H11&gt;=Sheet1!$F$6,H11&lt;=Sheet1!$G$6),"6","ERROR")))))))))</f>
        <v/>
      </c>
      <c r="K11" s="4"/>
      <c r="L11" s="4"/>
      <c r="M11" s="6"/>
      <c r="N11" s="6"/>
      <c r="O11" s="8"/>
      <c r="P11" s="4"/>
      <c r="Q11" s="4"/>
      <c r="R11" s="5"/>
      <c r="S11" s="4"/>
      <c r="T11" s="4"/>
      <c r="U11" s="4"/>
      <c r="V11" s="4"/>
      <c r="W11" s="4"/>
      <c r="X11" s="4"/>
      <c r="Y11" s="4"/>
      <c r="Z11" s="4"/>
      <c r="AA11" s="4"/>
      <c r="AB11" s="4"/>
      <c r="AC11" s="50"/>
      <c r="AD11" s="50"/>
      <c r="AE11" s="50"/>
    </row>
    <row r="12" spans="1:32">
      <c r="A12" s="8"/>
      <c r="B12" s="8"/>
      <c r="C12" s="65"/>
      <c r="D12" s="7"/>
      <c r="E12" s="7"/>
      <c r="F12" s="48" t="str">
        <f t="shared" si="0"/>
        <v xml:space="preserve"> </v>
      </c>
      <c r="G12" s="48" t="str">
        <f t="shared" si="1"/>
        <v xml:space="preserve"> </v>
      </c>
      <c r="H12" s="28"/>
      <c r="I12" s="48" t="str">
        <f>IF(H12="","",IF(Sheet1!$A$1=2,IF(AND(H12&gt;=Sheet1!$C$1,H12&lt;=Sheet1!$D$1),"1",IF(OR(H12&gt;=Sheet1!$C$2,H12&lt;=Sheet1!$D$2),"2","ERROR")),IF(AND(H12&gt;=Sheet1!$C$1,H12&lt;=Sheet1!$D$1),"1",IF(AND(H12&gt;=Sheet1!$C$2,H12&lt;=Sheet1!$D$2),"2",IF(OR(H12&gt;=Sheet1!$C$3,H12&lt;=Sheet1!$D$3),"3","ERROR")))))</f>
        <v/>
      </c>
      <c r="J12" s="49" t="str">
        <f>IF(H12="","",IF(AND(H12&gt;=Sheet1!$F$1,H12&lt;=Sheet1!$G$1),"1",IF(AND(H12&gt;=Sheet1!$F$2,H12&lt;=Sheet1!$G$2),"2",IF(AND(H12&gt;=Sheet1!$F$3,H12&lt;=Sheet1!$G$3),"3",IF(AND(H12&gt;=Sheet1!$F$4,H12&lt;=Sheet1!$G$4),"4",IF(AND(H12&gt;=Sheet1!$F$5,H12&lt;=Sheet1!$G$5),"5",IF(AND(H12&gt;=Sheet1!$F$7,H12&lt;=Sheet1!$G$7),"7",IF(AND(H12&gt;=Sheet1!$F$8,H12&lt;=Sheet1!$G$8),"8",IF(OR(H12&gt;=Sheet1!$F$6,H12&lt;=Sheet1!$G$6),"6","ERROR")))))))))</f>
        <v/>
      </c>
      <c r="K12" s="4"/>
      <c r="L12" s="4"/>
      <c r="M12" s="6"/>
      <c r="N12" s="6"/>
      <c r="O12" s="8"/>
      <c r="P12" s="4"/>
      <c r="Q12" s="4"/>
      <c r="R12" s="5"/>
      <c r="S12" s="4"/>
      <c r="T12" s="4"/>
      <c r="U12" s="4"/>
      <c r="V12" s="4"/>
      <c r="W12" s="4"/>
      <c r="X12" s="4"/>
      <c r="Y12" s="4"/>
      <c r="Z12" s="4"/>
      <c r="AA12" s="4"/>
      <c r="AB12" s="4"/>
      <c r="AC12" s="50"/>
      <c r="AD12" s="50"/>
      <c r="AE12" s="50"/>
    </row>
    <row r="13" spans="1:32">
      <c r="A13" s="8"/>
      <c r="B13" s="8"/>
      <c r="C13" s="65"/>
      <c r="D13" s="7"/>
      <c r="E13" s="7"/>
      <c r="F13" s="48" t="str">
        <f t="shared" si="0"/>
        <v xml:space="preserve"> </v>
      </c>
      <c r="G13" s="48" t="str">
        <f t="shared" si="1"/>
        <v xml:space="preserve"> </v>
      </c>
      <c r="H13" s="28"/>
      <c r="I13" s="48" t="str">
        <f>IF(H13="","",IF(Sheet1!$A$1=2,IF(AND(H13&gt;=Sheet1!$C$1,H13&lt;=Sheet1!$D$1),"1",IF(OR(H13&gt;=Sheet1!$C$2,H13&lt;=Sheet1!$D$2),"2","ERROR")),IF(AND(H13&gt;=Sheet1!$C$1,H13&lt;=Sheet1!$D$1),"1",IF(AND(H13&gt;=Sheet1!$C$2,H13&lt;=Sheet1!$D$2),"2",IF(OR(H13&gt;=Sheet1!$C$3,H13&lt;=Sheet1!$D$3),"3","ERROR")))))</f>
        <v/>
      </c>
      <c r="J13" s="49" t="str">
        <f>IF(H13="","",IF(AND(H13&gt;=Sheet1!$F$1,H13&lt;=Sheet1!$G$1),"1",IF(AND(H13&gt;=Sheet1!$F$2,H13&lt;=Sheet1!$G$2),"2",IF(AND(H13&gt;=Sheet1!$F$3,H13&lt;=Sheet1!$G$3),"3",IF(AND(H13&gt;=Sheet1!$F$4,H13&lt;=Sheet1!$G$4),"4",IF(AND(H13&gt;=Sheet1!$F$5,H13&lt;=Sheet1!$G$5),"5",IF(AND(H13&gt;=Sheet1!$F$7,H13&lt;=Sheet1!$G$7),"7",IF(AND(H13&gt;=Sheet1!$F$8,H13&lt;=Sheet1!$G$8),"8",IF(OR(H13&gt;=Sheet1!$F$6,H13&lt;=Sheet1!$G$6),"6","ERROR")))))))))</f>
        <v/>
      </c>
      <c r="K13" s="4"/>
      <c r="L13" s="4"/>
      <c r="M13" s="6"/>
      <c r="N13" s="6"/>
      <c r="O13" s="8"/>
      <c r="P13" s="4"/>
      <c r="Q13" s="4"/>
      <c r="R13" s="5"/>
      <c r="S13" s="4"/>
      <c r="T13" s="4"/>
      <c r="U13" s="4"/>
      <c r="V13" s="4"/>
      <c r="W13" s="4"/>
      <c r="X13" s="4"/>
      <c r="Y13" s="4"/>
      <c r="Z13" s="4"/>
      <c r="AA13" s="4"/>
      <c r="AB13" s="4"/>
      <c r="AC13" s="50"/>
      <c r="AD13" s="50"/>
      <c r="AE13" s="50"/>
    </row>
    <row r="14" spans="1:32">
      <c r="A14" s="4"/>
      <c r="B14" s="4"/>
      <c r="C14" s="65"/>
      <c r="D14" s="7"/>
      <c r="E14" s="7"/>
      <c r="F14" s="48" t="str">
        <f t="shared" si="0"/>
        <v xml:space="preserve"> </v>
      </c>
      <c r="G14" s="48" t="str">
        <f t="shared" si="1"/>
        <v xml:space="preserve"> </v>
      </c>
      <c r="H14" s="28"/>
      <c r="I14" s="48" t="str">
        <f>IF(H14="","",IF(Sheet1!$A$1=2,IF(AND(H14&gt;=Sheet1!$C$1,H14&lt;=Sheet1!$D$1),"1",IF(OR(H14&gt;=Sheet1!$C$2,H14&lt;=Sheet1!$D$2),"2","ERROR")),IF(AND(H14&gt;=Sheet1!$C$1,H14&lt;=Sheet1!$D$1),"1",IF(AND(H14&gt;=Sheet1!$C$2,H14&lt;=Sheet1!$D$2),"2",IF(OR(H14&gt;=Sheet1!$C$3,H14&lt;=Sheet1!$D$3),"3","ERROR")))))</f>
        <v/>
      </c>
      <c r="J14" s="49" t="str">
        <f>IF(H14="","",IF(AND(H14&gt;=Sheet1!$F$1,H14&lt;=Sheet1!$G$1),"1",IF(AND(H14&gt;=Sheet1!$F$2,H14&lt;=Sheet1!$G$2),"2",IF(AND(H14&gt;=Sheet1!$F$3,H14&lt;=Sheet1!$G$3),"3",IF(AND(H14&gt;=Sheet1!$F$4,H14&lt;=Sheet1!$G$4),"4",IF(AND(H14&gt;=Sheet1!$F$5,H14&lt;=Sheet1!$G$5),"5",IF(AND(H14&gt;=Sheet1!$F$7,H14&lt;=Sheet1!$G$7),"7",IF(AND(H14&gt;=Sheet1!$F$8,H14&lt;=Sheet1!$G$8),"8",IF(OR(H14&gt;=Sheet1!$F$6,H14&lt;=Sheet1!$G$6),"6","ERROR")))))))))</f>
        <v/>
      </c>
      <c r="K14" s="4"/>
      <c r="L14" s="4"/>
      <c r="M14" s="6"/>
      <c r="N14" s="6"/>
      <c r="O14" s="8"/>
      <c r="P14" s="4"/>
      <c r="Q14" s="4"/>
      <c r="R14" s="5"/>
      <c r="S14" s="4"/>
      <c r="T14" s="4"/>
      <c r="U14" s="4"/>
      <c r="V14" s="4"/>
      <c r="W14" s="4"/>
      <c r="X14" s="4"/>
      <c r="Y14" s="4"/>
      <c r="Z14" s="4"/>
      <c r="AA14" s="4"/>
      <c r="AB14" s="4"/>
      <c r="AC14" s="50"/>
      <c r="AD14" s="50"/>
      <c r="AE14" s="50"/>
    </row>
    <row r="15" spans="1:32">
      <c r="A15" s="4"/>
      <c r="B15" s="4"/>
      <c r="C15" s="65"/>
      <c r="D15" s="7"/>
      <c r="E15" s="7"/>
      <c r="F15" s="48" t="str">
        <f t="shared" si="0"/>
        <v xml:space="preserve"> </v>
      </c>
      <c r="G15" s="48" t="str">
        <f t="shared" si="1"/>
        <v xml:space="preserve"> </v>
      </c>
      <c r="H15" s="28"/>
      <c r="I15" s="48" t="str">
        <f>IF(H15="","",IF(Sheet1!$A$1=2,IF(AND(H15&gt;=Sheet1!$C$1,H15&lt;=Sheet1!$D$1),"1",IF(OR(H15&gt;=Sheet1!$C$2,H15&lt;=Sheet1!$D$2),"2","ERROR")),IF(AND(H15&gt;=Sheet1!$C$1,H15&lt;=Sheet1!$D$1),"1",IF(AND(H15&gt;=Sheet1!$C$2,H15&lt;=Sheet1!$D$2),"2",IF(OR(H15&gt;=Sheet1!$C$3,H15&lt;=Sheet1!$D$3),"3","ERROR")))))</f>
        <v/>
      </c>
      <c r="J15" s="49" t="str">
        <f>IF(H15="","",IF(AND(H15&gt;=Sheet1!$F$1,H15&lt;=Sheet1!$G$1),"1",IF(AND(H15&gt;=Sheet1!$F$2,H15&lt;=Sheet1!$G$2),"2",IF(AND(H15&gt;=Sheet1!$F$3,H15&lt;=Sheet1!$G$3),"3",IF(AND(H15&gt;=Sheet1!$F$4,H15&lt;=Sheet1!$G$4),"4",IF(AND(H15&gt;=Sheet1!$F$5,H15&lt;=Sheet1!$G$5),"5",IF(AND(H15&gt;=Sheet1!$F$7,H15&lt;=Sheet1!$G$7),"7",IF(AND(H15&gt;=Sheet1!$F$8,H15&lt;=Sheet1!$G$8),"8",IF(OR(H15&gt;=Sheet1!$F$6,H15&lt;=Sheet1!$G$6),"6","ERROR")))))))))</f>
        <v/>
      </c>
      <c r="K15" s="4"/>
      <c r="L15" s="4"/>
      <c r="M15" s="6"/>
      <c r="N15" s="6"/>
      <c r="O15" s="8"/>
      <c r="P15" s="4"/>
      <c r="Q15" s="4"/>
      <c r="R15" s="5"/>
      <c r="S15" s="4"/>
      <c r="T15" s="4"/>
      <c r="U15" s="4"/>
      <c r="V15" s="4"/>
      <c r="W15" s="4"/>
      <c r="X15" s="4"/>
      <c r="Y15" s="4"/>
      <c r="Z15" s="4"/>
      <c r="AA15" s="4"/>
      <c r="AB15" s="4"/>
      <c r="AC15" s="50"/>
      <c r="AD15" s="50"/>
      <c r="AE15" s="50"/>
    </row>
    <row r="16" spans="1:32">
      <c r="A16" s="8"/>
      <c r="B16" s="8"/>
      <c r="C16" s="65"/>
      <c r="D16" s="7"/>
      <c r="E16" s="7"/>
      <c r="F16" s="48" t="str">
        <f t="shared" si="0"/>
        <v xml:space="preserve"> </v>
      </c>
      <c r="G16" s="48" t="str">
        <f t="shared" si="1"/>
        <v xml:space="preserve"> </v>
      </c>
      <c r="H16" s="28"/>
      <c r="I16" s="48" t="str">
        <f>IF(H16="","",IF(Sheet1!$A$1=2,IF(AND(H16&gt;=Sheet1!$C$1,H16&lt;=Sheet1!$D$1),"1",IF(OR(H16&gt;=Sheet1!$C$2,H16&lt;=Sheet1!$D$2),"2","ERROR")),IF(AND(H16&gt;=Sheet1!$C$1,H16&lt;=Sheet1!$D$1),"1",IF(AND(H16&gt;=Sheet1!$C$2,H16&lt;=Sheet1!$D$2),"2",IF(OR(H16&gt;=Sheet1!$C$3,H16&lt;=Sheet1!$D$3),"3","ERROR")))))</f>
        <v/>
      </c>
      <c r="J16" s="49" t="str">
        <f>IF(H16="","",IF(AND(H16&gt;=Sheet1!$F$1,H16&lt;=Sheet1!$G$1),"1",IF(AND(H16&gt;=Sheet1!$F$2,H16&lt;=Sheet1!$G$2),"2",IF(AND(H16&gt;=Sheet1!$F$3,H16&lt;=Sheet1!$G$3),"3",IF(AND(H16&gt;=Sheet1!$F$4,H16&lt;=Sheet1!$G$4),"4",IF(AND(H16&gt;=Sheet1!$F$5,H16&lt;=Sheet1!$G$5),"5",IF(AND(H16&gt;=Sheet1!$F$7,H16&lt;=Sheet1!$G$7),"7",IF(AND(H16&gt;=Sheet1!$F$8,H16&lt;=Sheet1!$G$8),"8",IF(OR(H16&gt;=Sheet1!$F$6,H16&lt;=Sheet1!$G$6),"6","ERROR")))))))))</f>
        <v/>
      </c>
      <c r="K16" s="4"/>
      <c r="L16" s="4"/>
      <c r="M16" s="6"/>
      <c r="N16" s="6"/>
      <c r="O16" s="8"/>
      <c r="P16" s="4"/>
      <c r="Q16" s="4"/>
      <c r="R16" s="5"/>
      <c r="S16" s="4"/>
      <c r="T16" s="4"/>
      <c r="U16" s="4"/>
      <c r="V16" s="4"/>
      <c r="W16" s="4"/>
      <c r="X16" s="4"/>
      <c r="Y16" s="4"/>
      <c r="Z16" s="4"/>
      <c r="AA16" s="4"/>
      <c r="AB16" s="4"/>
      <c r="AC16" s="50"/>
      <c r="AD16" s="50"/>
      <c r="AE16" s="50"/>
    </row>
    <row r="17" spans="1:31">
      <c r="A17" s="4"/>
      <c r="B17" s="4"/>
      <c r="C17" s="65"/>
      <c r="D17" s="7"/>
      <c r="E17" s="7"/>
      <c r="F17" s="48" t="str">
        <f t="shared" si="0"/>
        <v xml:space="preserve"> </v>
      </c>
      <c r="G17" s="48" t="str">
        <f t="shared" si="1"/>
        <v xml:space="preserve"> </v>
      </c>
      <c r="H17" s="28"/>
      <c r="I17" s="48" t="str">
        <f>IF(H17="","",IF(Sheet1!$A$1=2,IF(AND(H17&gt;=Sheet1!$C$1,H17&lt;=Sheet1!$D$1),"1",IF(OR(H17&gt;=Sheet1!$C$2,H17&lt;=Sheet1!$D$2),"2","ERROR")),IF(AND(H17&gt;=Sheet1!$C$1,H17&lt;=Sheet1!$D$1),"1",IF(AND(H17&gt;=Sheet1!$C$2,H17&lt;=Sheet1!$D$2),"2",IF(OR(H17&gt;=Sheet1!$C$3,H17&lt;=Sheet1!$D$3),"3","ERROR")))))</f>
        <v/>
      </c>
      <c r="J17" s="49" t="str">
        <f>IF(H17="","",IF(AND(H17&gt;=Sheet1!$F$1,H17&lt;=Sheet1!$G$1),"1",IF(AND(H17&gt;=Sheet1!$F$2,H17&lt;=Sheet1!$G$2),"2",IF(AND(H17&gt;=Sheet1!$F$3,H17&lt;=Sheet1!$G$3),"3",IF(AND(H17&gt;=Sheet1!$F$4,H17&lt;=Sheet1!$G$4),"4",IF(AND(H17&gt;=Sheet1!$F$5,H17&lt;=Sheet1!$G$5),"5",IF(AND(H17&gt;=Sheet1!$F$7,H17&lt;=Sheet1!$G$7),"7",IF(AND(H17&gt;=Sheet1!$F$8,H17&lt;=Sheet1!$G$8),"8",IF(OR(H17&gt;=Sheet1!$F$6,H17&lt;=Sheet1!$G$6),"6","ERROR")))))))))</f>
        <v/>
      </c>
      <c r="K17" s="4"/>
      <c r="L17" s="4"/>
      <c r="M17" s="6"/>
      <c r="N17" s="6"/>
      <c r="O17" s="8"/>
      <c r="P17" s="4"/>
      <c r="Q17" s="4"/>
      <c r="R17" s="5"/>
      <c r="S17" s="4"/>
      <c r="T17" s="4"/>
      <c r="U17" s="4"/>
      <c r="V17" s="4"/>
      <c r="W17" s="4"/>
      <c r="X17" s="4"/>
      <c r="Y17" s="4"/>
      <c r="Z17" s="4"/>
      <c r="AA17" s="4"/>
      <c r="AB17" s="4"/>
      <c r="AC17" s="50"/>
      <c r="AD17" s="50"/>
      <c r="AE17" s="50"/>
    </row>
    <row r="18" spans="1:31">
      <c r="A18" s="8"/>
      <c r="B18" s="8"/>
      <c r="C18" s="65"/>
      <c r="D18" s="7"/>
      <c r="E18" s="7"/>
      <c r="F18" s="48" t="str">
        <f t="shared" si="0"/>
        <v xml:space="preserve"> </v>
      </c>
      <c r="G18" s="48" t="str">
        <f t="shared" si="1"/>
        <v xml:space="preserve"> </v>
      </c>
      <c r="H18" s="28"/>
      <c r="I18" s="48" t="str">
        <f>IF(H18="","",IF(Sheet1!$A$1=2,IF(AND(H18&gt;=Sheet1!$C$1,H18&lt;=Sheet1!$D$1),"1",IF(OR(H18&gt;=Sheet1!$C$2,H18&lt;=Sheet1!$D$2),"2","ERROR")),IF(AND(H18&gt;=Sheet1!$C$1,H18&lt;=Sheet1!$D$1),"1",IF(AND(H18&gt;=Sheet1!$C$2,H18&lt;=Sheet1!$D$2),"2",IF(OR(H18&gt;=Sheet1!$C$3,H18&lt;=Sheet1!$D$3),"3","ERROR")))))</f>
        <v/>
      </c>
      <c r="J18" s="49" t="str">
        <f>IF(H18="","",IF(AND(H18&gt;=Sheet1!$F$1,H18&lt;=Sheet1!$G$1),"1",IF(AND(H18&gt;=Sheet1!$F$2,H18&lt;=Sheet1!$G$2),"2",IF(AND(H18&gt;=Sheet1!$F$3,H18&lt;=Sheet1!$G$3),"3",IF(AND(H18&gt;=Sheet1!$F$4,H18&lt;=Sheet1!$G$4),"4",IF(AND(H18&gt;=Sheet1!$F$5,H18&lt;=Sheet1!$G$5),"5",IF(AND(H18&gt;=Sheet1!$F$7,H18&lt;=Sheet1!$G$7),"7",IF(AND(H18&gt;=Sheet1!$F$8,H18&lt;=Sheet1!$G$8),"8",IF(OR(H18&gt;=Sheet1!$F$6,H18&lt;=Sheet1!$G$6),"6","ERROR")))))))))</f>
        <v/>
      </c>
      <c r="K18" s="4"/>
      <c r="L18" s="4"/>
      <c r="M18" s="6"/>
      <c r="N18" s="6"/>
      <c r="O18" s="8"/>
      <c r="P18" s="4"/>
      <c r="Q18" s="4"/>
      <c r="R18" s="5"/>
      <c r="S18" s="4"/>
      <c r="T18" s="4"/>
      <c r="U18" s="4"/>
      <c r="V18" s="4"/>
      <c r="W18" s="4"/>
      <c r="X18" s="4"/>
      <c r="Y18" s="4"/>
      <c r="Z18" s="4"/>
      <c r="AA18" s="4"/>
      <c r="AB18" s="4"/>
      <c r="AC18" s="50"/>
      <c r="AD18" s="50"/>
      <c r="AE18" s="50"/>
    </row>
    <row r="19" spans="1:31">
      <c r="A19" s="8"/>
      <c r="B19" s="8"/>
      <c r="C19" s="65"/>
      <c r="D19" s="7"/>
      <c r="E19" s="7"/>
      <c r="F19" s="48" t="str">
        <f t="shared" si="0"/>
        <v xml:space="preserve"> </v>
      </c>
      <c r="G19" s="48" t="str">
        <f t="shared" si="1"/>
        <v xml:space="preserve"> </v>
      </c>
      <c r="H19" s="28"/>
      <c r="I19" s="48" t="str">
        <f>IF(H19="","",IF(Sheet1!$A$1=2,IF(AND(H19&gt;=Sheet1!$C$1,H19&lt;=Sheet1!$D$1),"1",IF(OR(H19&gt;=Sheet1!$C$2,H19&lt;=Sheet1!$D$2),"2","ERROR")),IF(AND(H19&gt;=Sheet1!$C$1,H19&lt;=Sheet1!$D$1),"1",IF(AND(H19&gt;=Sheet1!$C$2,H19&lt;=Sheet1!$D$2),"2",IF(OR(H19&gt;=Sheet1!$C$3,H19&lt;=Sheet1!$D$3),"3","ERROR")))))</f>
        <v/>
      </c>
      <c r="J19" s="49" t="str">
        <f>IF(H19="","",IF(AND(H19&gt;=Sheet1!$F$1,H19&lt;=Sheet1!$G$1),"1",IF(AND(H19&gt;=Sheet1!$F$2,H19&lt;=Sheet1!$G$2),"2",IF(AND(H19&gt;=Sheet1!$F$3,H19&lt;=Sheet1!$G$3),"3",IF(AND(H19&gt;=Sheet1!$F$4,H19&lt;=Sheet1!$G$4),"4",IF(AND(H19&gt;=Sheet1!$F$5,H19&lt;=Sheet1!$G$5),"5",IF(AND(H19&gt;=Sheet1!$F$7,H19&lt;=Sheet1!$G$7),"7",IF(AND(H19&gt;=Sheet1!$F$8,H19&lt;=Sheet1!$G$8),"8",IF(OR(H19&gt;=Sheet1!$F$6,H19&lt;=Sheet1!$G$6),"6","ERROR")))))))))</f>
        <v/>
      </c>
      <c r="K19" s="4"/>
      <c r="L19" s="4"/>
      <c r="M19" s="6"/>
      <c r="N19" s="6"/>
      <c r="O19" s="8"/>
      <c r="P19" s="4"/>
      <c r="Q19" s="4"/>
      <c r="R19" s="5"/>
      <c r="S19" s="4"/>
      <c r="T19" s="4"/>
      <c r="U19" s="4"/>
      <c r="V19" s="4"/>
      <c r="W19" s="4"/>
      <c r="X19" s="4"/>
      <c r="Y19" s="4"/>
      <c r="Z19" s="4"/>
      <c r="AA19" s="4"/>
      <c r="AB19" s="4"/>
      <c r="AC19" s="50"/>
      <c r="AD19" s="50"/>
      <c r="AE19" s="50"/>
    </row>
    <row r="20" spans="1:31">
      <c r="A20" s="8"/>
      <c r="B20" s="8"/>
      <c r="C20" s="65"/>
      <c r="D20" s="7"/>
      <c r="E20" s="7"/>
      <c r="F20" s="48" t="str">
        <f t="shared" si="0"/>
        <v xml:space="preserve"> </v>
      </c>
      <c r="G20" s="48" t="str">
        <f t="shared" si="1"/>
        <v xml:space="preserve"> </v>
      </c>
      <c r="H20" s="28"/>
      <c r="I20" s="48" t="str">
        <f>IF(H20="","",IF(Sheet1!$A$1=2,IF(AND(H20&gt;=Sheet1!$C$1,H20&lt;=Sheet1!$D$1),"1",IF(OR(H20&gt;=Sheet1!$C$2,H20&lt;=Sheet1!$D$2),"2","ERROR")),IF(AND(H20&gt;=Sheet1!$C$1,H20&lt;=Sheet1!$D$1),"1",IF(AND(H20&gt;=Sheet1!$C$2,H20&lt;=Sheet1!$D$2),"2",IF(OR(H20&gt;=Sheet1!$C$3,H20&lt;=Sheet1!$D$3),"3","ERROR")))))</f>
        <v/>
      </c>
      <c r="J20" s="49" t="str">
        <f>IF(H20="","",IF(AND(H20&gt;=Sheet1!$F$1,H20&lt;=Sheet1!$G$1),"1",IF(AND(H20&gt;=Sheet1!$F$2,H20&lt;=Sheet1!$G$2),"2",IF(AND(H20&gt;=Sheet1!$F$3,H20&lt;=Sheet1!$G$3),"3",IF(AND(H20&gt;=Sheet1!$F$4,H20&lt;=Sheet1!$G$4),"4",IF(AND(H20&gt;=Sheet1!$F$5,H20&lt;=Sheet1!$G$5),"5",IF(AND(H20&gt;=Sheet1!$F$7,H20&lt;=Sheet1!$G$7),"7",IF(AND(H20&gt;=Sheet1!$F$8,H20&lt;=Sheet1!$G$8),"8",IF(OR(H20&gt;=Sheet1!$F$6,H20&lt;=Sheet1!$G$6),"6","ERROR")))))))))</f>
        <v/>
      </c>
      <c r="K20" s="4"/>
      <c r="L20" s="4"/>
      <c r="M20" s="6"/>
      <c r="N20" s="6"/>
      <c r="O20" s="8"/>
      <c r="P20" s="4"/>
      <c r="Q20" s="4"/>
      <c r="R20" s="5"/>
      <c r="S20" s="4"/>
      <c r="T20" s="4"/>
      <c r="U20" s="4"/>
      <c r="V20" s="4"/>
      <c r="W20" s="4"/>
      <c r="X20" s="4"/>
      <c r="Y20" s="4"/>
      <c r="Z20" s="4"/>
      <c r="AA20" s="4"/>
      <c r="AB20" s="4"/>
      <c r="AC20" s="50"/>
      <c r="AD20" s="50"/>
      <c r="AE20" s="50"/>
    </row>
    <row r="21" spans="1:31">
      <c r="A21" s="4"/>
      <c r="B21" s="4"/>
      <c r="C21" s="65"/>
      <c r="D21" s="7"/>
      <c r="E21" s="7"/>
      <c r="F21" s="48" t="str">
        <f t="shared" si="0"/>
        <v xml:space="preserve"> </v>
      </c>
      <c r="G21" s="48" t="str">
        <f t="shared" si="1"/>
        <v xml:space="preserve"> </v>
      </c>
      <c r="H21" s="28"/>
      <c r="I21" s="48" t="str">
        <f>IF(H21="","",IF(Sheet1!$A$1=2,IF(AND(H21&gt;=Sheet1!$C$1,H21&lt;=Sheet1!$D$1),"1",IF(OR(H21&gt;=Sheet1!$C$2,H21&lt;=Sheet1!$D$2),"2","ERROR")),IF(AND(H21&gt;=Sheet1!$C$1,H21&lt;=Sheet1!$D$1),"1",IF(AND(H21&gt;=Sheet1!$C$2,H21&lt;=Sheet1!$D$2),"2",IF(OR(H21&gt;=Sheet1!$C$3,H21&lt;=Sheet1!$D$3),"3","ERROR")))))</f>
        <v/>
      </c>
      <c r="J21" s="49" t="str">
        <f>IF(H21="","",IF(AND(H21&gt;=Sheet1!$F$1,H21&lt;=Sheet1!$G$1),"1",IF(AND(H21&gt;=Sheet1!$F$2,H21&lt;=Sheet1!$G$2),"2",IF(AND(H21&gt;=Sheet1!$F$3,H21&lt;=Sheet1!$G$3),"3",IF(AND(H21&gt;=Sheet1!$F$4,H21&lt;=Sheet1!$G$4),"4",IF(AND(H21&gt;=Sheet1!$F$5,H21&lt;=Sheet1!$G$5),"5",IF(AND(H21&gt;=Sheet1!$F$7,H21&lt;=Sheet1!$G$7),"7",IF(AND(H21&gt;=Sheet1!$F$8,H21&lt;=Sheet1!$G$8),"8",IF(OR(H21&gt;=Sheet1!$F$6,H21&lt;=Sheet1!$G$6),"6","ERROR")))))))))</f>
        <v/>
      </c>
      <c r="K21" s="4"/>
      <c r="L21" s="4"/>
      <c r="M21" s="6"/>
      <c r="N21" s="6"/>
      <c r="O21" s="8"/>
      <c r="P21" s="4"/>
      <c r="Q21" s="4"/>
      <c r="R21" s="5"/>
      <c r="S21" s="4"/>
      <c r="T21" s="4"/>
      <c r="U21" s="4"/>
      <c r="V21" s="4"/>
      <c r="W21" s="4"/>
      <c r="X21" s="4"/>
      <c r="Y21" s="4"/>
      <c r="Z21" s="4"/>
      <c r="AA21" s="4"/>
      <c r="AB21" s="4"/>
      <c r="AC21" s="50"/>
      <c r="AD21" s="50"/>
      <c r="AE21" s="50"/>
    </row>
    <row r="22" spans="1:31">
      <c r="A22" s="8"/>
      <c r="B22" s="8"/>
      <c r="C22" s="65"/>
      <c r="D22" s="7"/>
      <c r="E22" s="7"/>
      <c r="F22" s="48" t="str">
        <f t="shared" si="0"/>
        <v xml:space="preserve"> </v>
      </c>
      <c r="G22" s="48" t="str">
        <f t="shared" si="1"/>
        <v xml:space="preserve"> </v>
      </c>
      <c r="H22" s="28"/>
      <c r="I22" s="48" t="str">
        <f>IF(H22="","",IF(Sheet1!$A$1=2,IF(AND(H22&gt;=Sheet1!$C$1,H22&lt;=Sheet1!$D$1),"1",IF(OR(H22&gt;=Sheet1!$C$2,H22&lt;=Sheet1!$D$2),"2","ERROR")),IF(AND(H22&gt;=Sheet1!$C$1,H22&lt;=Sheet1!$D$1),"1",IF(AND(H22&gt;=Sheet1!$C$2,H22&lt;=Sheet1!$D$2),"2",IF(OR(H22&gt;=Sheet1!$C$3,H22&lt;=Sheet1!$D$3),"3","ERROR")))))</f>
        <v/>
      </c>
      <c r="J22" s="49" t="str">
        <f>IF(H22="","",IF(AND(H22&gt;=Sheet1!$F$1,H22&lt;=Sheet1!$G$1),"1",IF(AND(H22&gt;=Sheet1!$F$2,H22&lt;=Sheet1!$G$2),"2",IF(AND(H22&gt;=Sheet1!$F$3,H22&lt;=Sheet1!$G$3),"3",IF(AND(H22&gt;=Sheet1!$F$4,H22&lt;=Sheet1!$G$4),"4",IF(AND(H22&gt;=Sheet1!$F$5,H22&lt;=Sheet1!$G$5),"5",IF(AND(H22&gt;=Sheet1!$F$7,H22&lt;=Sheet1!$G$7),"7",IF(AND(H22&gt;=Sheet1!$F$8,H22&lt;=Sheet1!$G$8),"8",IF(OR(H22&gt;=Sheet1!$F$6,H22&lt;=Sheet1!$G$6),"6","ERROR")))))))))</f>
        <v/>
      </c>
      <c r="K22" s="4"/>
      <c r="L22" s="4"/>
      <c r="M22" s="6"/>
      <c r="N22" s="6"/>
      <c r="O22" s="8"/>
      <c r="P22" s="4"/>
      <c r="Q22" s="4"/>
      <c r="R22" s="5"/>
      <c r="S22" s="4"/>
      <c r="T22" s="4"/>
      <c r="U22" s="4"/>
      <c r="V22" s="4"/>
      <c r="W22" s="4"/>
      <c r="X22" s="4"/>
      <c r="Y22" s="4"/>
      <c r="Z22" s="4"/>
      <c r="AA22" s="4"/>
      <c r="AB22" s="4"/>
      <c r="AC22" s="50"/>
      <c r="AD22" s="50"/>
      <c r="AE22" s="50"/>
    </row>
    <row r="23" spans="1:31">
      <c r="A23" s="4"/>
      <c r="B23" s="4"/>
      <c r="C23" s="65"/>
      <c r="D23" s="7"/>
      <c r="E23" s="7"/>
      <c r="F23" s="48" t="str">
        <f t="shared" si="0"/>
        <v xml:space="preserve"> </v>
      </c>
      <c r="G23" s="48" t="str">
        <f t="shared" si="1"/>
        <v xml:space="preserve"> </v>
      </c>
      <c r="H23" s="28"/>
      <c r="I23" s="48" t="str">
        <f>IF(H23="","",IF(Sheet1!$A$1=2,IF(AND(H23&gt;=Sheet1!$C$1,H23&lt;=Sheet1!$D$1),"1",IF(OR(H23&gt;=Sheet1!$C$2,H23&lt;=Sheet1!$D$2),"2","ERROR")),IF(AND(H23&gt;=Sheet1!$C$1,H23&lt;=Sheet1!$D$1),"1",IF(AND(H23&gt;=Sheet1!$C$2,H23&lt;=Sheet1!$D$2),"2",IF(OR(H23&gt;=Sheet1!$C$3,H23&lt;=Sheet1!$D$3),"3","ERROR")))))</f>
        <v/>
      </c>
      <c r="J23" s="49" t="str">
        <f>IF(H23="","",IF(AND(H23&gt;=Sheet1!$F$1,H23&lt;=Sheet1!$G$1),"1",IF(AND(H23&gt;=Sheet1!$F$2,H23&lt;=Sheet1!$G$2),"2",IF(AND(H23&gt;=Sheet1!$F$3,H23&lt;=Sheet1!$G$3),"3",IF(AND(H23&gt;=Sheet1!$F$4,H23&lt;=Sheet1!$G$4),"4",IF(AND(H23&gt;=Sheet1!$F$5,H23&lt;=Sheet1!$G$5),"5",IF(AND(H23&gt;=Sheet1!$F$7,H23&lt;=Sheet1!$G$7),"7",IF(AND(H23&gt;=Sheet1!$F$8,H23&lt;=Sheet1!$G$8),"8",IF(OR(H23&gt;=Sheet1!$F$6,H23&lt;=Sheet1!$G$6),"6","ERROR")))))))))</f>
        <v/>
      </c>
      <c r="K23" s="4"/>
      <c r="L23" s="4"/>
      <c r="M23" s="6"/>
      <c r="N23" s="6"/>
      <c r="O23" s="8"/>
      <c r="P23" s="4"/>
      <c r="Q23" s="4"/>
      <c r="R23" s="5"/>
      <c r="S23" s="4"/>
      <c r="T23" s="4"/>
      <c r="U23" s="4"/>
      <c r="V23" s="4"/>
      <c r="W23" s="4"/>
      <c r="X23" s="4"/>
      <c r="Y23" s="4"/>
      <c r="Z23" s="4"/>
      <c r="AA23" s="4"/>
      <c r="AB23" s="4"/>
      <c r="AC23" s="50"/>
      <c r="AD23" s="50"/>
      <c r="AE23" s="50"/>
    </row>
    <row r="24" spans="1:31">
      <c r="A24" s="4"/>
      <c r="B24" s="4"/>
      <c r="C24" s="65"/>
      <c r="D24" s="7"/>
      <c r="E24" s="7"/>
      <c r="F24" s="48" t="str">
        <f t="shared" si="0"/>
        <v xml:space="preserve"> </v>
      </c>
      <c r="G24" s="48" t="str">
        <f t="shared" si="1"/>
        <v xml:space="preserve"> </v>
      </c>
      <c r="H24" s="28"/>
      <c r="I24" s="48" t="str">
        <f>IF(H24="","",IF(Sheet1!$A$1=2,IF(AND(H24&gt;=Sheet1!$C$1,H24&lt;=Sheet1!$D$1),"1",IF(OR(H24&gt;=Sheet1!$C$2,H24&lt;=Sheet1!$D$2),"2","ERROR")),IF(AND(H24&gt;=Sheet1!$C$1,H24&lt;=Sheet1!$D$1),"1",IF(AND(H24&gt;=Sheet1!$C$2,H24&lt;=Sheet1!$D$2),"2",IF(OR(H24&gt;=Sheet1!$C$3,H24&lt;=Sheet1!$D$3),"3","ERROR")))))</f>
        <v/>
      </c>
      <c r="J24" s="49" t="str">
        <f>IF(H24="","",IF(AND(H24&gt;=Sheet1!$F$1,H24&lt;=Sheet1!$G$1),"1",IF(AND(H24&gt;=Sheet1!$F$2,H24&lt;=Sheet1!$G$2),"2",IF(AND(H24&gt;=Sheet1!$F$3,H24&lt;=Sheet1!$G$3),"3",IF(AND(H24&gt;=Sheet1!$F$4,H24&lt;=Sheet1!$G$4),"4",IF(AND(H24&gt;=Sheet1!$F$5,H24&lt;=Sheet1!$G$5),"5",IF(AND(H24&gt;=Sheet1!$F$7,H24&lt;=Sheet1!$G$7),"7",IF(AND(H24&gt;=Sheet1!$F$8,H24&lt;=Sheet1!$G$8),"8",IF(OR(H24&gt;=Sheet1!$F$6,H24&lt;=Sheet1!$G$6),"6","ERROR")))))))))</f>
        <v/>
      </c>
      <c r="K24" s="4"/>
      <c r="L24" s="4"/>
      <c r="M24" s="6"/>
      <c r="N24" s="6"/>
      <c r="O24" s="8"/>
      <c r="P24" s="4"/>
      <c r="Q24" s="4"/>
      <c r="R24" s="5"/>
      <c r="S24" s="4"/>
      <c r="T24" s="4"/>
      <c r="U24" s="4"/>
      <c r="V24" s="4"/>
      <c r="W24" s="4"/>
      <c r="X24" s="4"/>
      <c r="Y24" s="4"/>
      <c r="Z24" s="4"/>
      <c r="AA24" s="4"/>
      <c r="AB24" s="4"/>
      <c r="AC24" s="50"/>
      <c r="AD24" s="50"/>
      <c r="AE24" s="50"/>
    </row>
    <row r="25" spans="1:31">
      <c r="A25" s="4"/>
      <c r="B25" s="4"/>
      <c r="C25" s="65"/>
      <c r="D25" s="7"/>
      <c r="E25" s="7"/>
      <c r="F25" s="48" t="str">
        <f t="shared" si="0"/>
        <v xml:space="preserve"> </v>
      </c>
      <c r="G25" s="48" t="str">
        <f t="shared" si="1"/>
        <v xml:space="preserve"> </v>
      </c>
      <c r="H25" s="28"/>
      <c r="I25" s="48" t="str">
        <f>IF(H25="","",IF(Sheet1!$A$1=2,IF(AND(H25&gt;=Sheet1!$C$1,H25&lt;=Sheet1!$D$1),"1",IF(OR(H25&gt;=Sheet1!$C$2,H25&lt;=Sheet1!$D$2),"2","ERROR")),IF(AND(H25&gt;=Sheet1!$C$1,H25&lt;=Sheet1!$D$1),"1",IF(AND(H25&gt;=Sheet1!$C$2,H25&lt;=Sheet1!$D$2),"2",IF(OR(H25&gt;=Sheet1!$C$3,H25&lt;=Sheet1!$D$3),"3","ERROR")))))</f>
        <v/>
      </c>
      <c r="J25" s="49" t="str">
        <f>IF(H25="","",IF(AND(H25&gt;=Sheet1!$F$1,H25&lt;=Sheet1!$G$1),"1",IF(AND(H25&gt;=Sheet1!$F$2,H25&lt;=Sheet1!$G$2),"2",IF(AND(H25&gt;=Sheet1!$F$3,H25&lt;=Sheet1!$G$3),"3",IF(AND(H25&gt;=Sheet1!$F$4,H25&lt;=Sheet1!$G$4),"4",IF(AND(H25&gt;=Sheet1!$F$5,H25&lt;=Sheet1!$G$5),"5",IF(AND(H25&gt;=Sheet1!$F$7,H25&lt;=Sheet1!$G$7),"7",IF(AND(H25&gt;=Sheet1!$F$8,H25&lt;=Sheet1!$G$8),"8",IF(OR(H25&gt;=Sheet1!$F$6,H25&lt;=Sheet1!$G$6),"6","ERROR")))))))))</f>
        <v/>
      </c>
      <c r="K25" s="4"/>
      <c r="L25" s="4"/>
      <c r="M25" s="6"/>
      <c r="N25" s="6"/>
      <c r="O25" s="8"/>
      <c r="P25" s="4"/>
      <c r="Q25" s="4"/>
      <c r="R25" s="5"/>
      <c r="S25" s="4"/>
      <c r="T25" s="4"/>
      <c r="U25" s="4"/>
      <c r="V25" s="4"/>
      <c r="W25" s="4"/>
      <c r="X25" s="4"/>
      <c r="Y25" s="4"/>
      <c r="Z25" s="4"/>
      <c r="AA25" s="4"/>
      <c r="AB25" s="4"/>
      <c r="AC25" s="50"/>
      <c r="AD25" s="50"/>
      <c r="AE25" s="50"/>
    </row>
    <row r="26" spans="1:31">
      <c r="A26" s="4"/>
      <c r="B26" s="4"/>
      <c r="C26" s="65"/>
      <c r="D26" s="7"/>
      <c r="E26" s="7"/>
      <c r="F26" s="48" t="str">
        <f t="shared" si="0"/>
        <v xml:space="preserve"> </v>
      </c>
      <c r="G26" s="48" t="str">
        <f t="shared" si="1"/>
        <v xml:space="preserve"> </v>
      </c>
      <c r="H26" s="28"/>
      <c r="I26" s="48" t="str">
        <f>IF(H26="","",IF(Sheet1!$A$1=2,IF(AND(H26&gt;=Sheet1!$C$1,H26&lt;=Sheet1!$D$1),"1",IF(OR(H26&gt;=Sheet1!$C$2,H26&lt;=Sheet1!$D$2),"2","ERROR")),IF(AND(H26&gt;=Sheet1!$C$1,H26&lt;=Sheet1!$D$1),"1",IF(AND(H26&gt;=Sheet1!$C$2,H26&lt;=Sheet1!$D$2),"2",IF(OR(H26&gt;=Sheet1!$C$3,H26&lt;=Sheet1!$D$3),"3","ERROR")))))</f>
        <v/>
      </c>
      <c r="J26" s="49" t="str">
        <f>IF(H26="","",IF(AND(H26&gt;=Sheet1!$F$1,H26&lt;=Sheet1!$G$1),"1",IF(AND(H26&gt;=Sheet1!$F$2,H26&lt;=Sheet1!$G$2),"2",IF(AND(H26&gt;=Sheet1!$F$3,H26&lt;=Sheet1!$G$3),"3",IF(AND(H26&gt;=Sheet1!$F$4,H26&lt;=Sheet1!$G$4),"4",IF(AND(H26&gt;=Sheet1!$F$5,H26&lt;=Sheet1!$G$5),"5",IF(AND(H26&gt;=Sheet1!$F$7,H26&lt;=Sheet1!$G$7),"7",IF(AND(H26&gt;=Sheet1!$F$8,H26&lt;=Sheet1!$G$8),"8",IF(OR(H26&gt;=Sheet1!$F$6,H26&lt;=Sheet1!$G$6),"6","ERROR")))))))))</f>
        <v/>
      </c>
      <c r="K26" s="4"/>
      <c r="L26" s="4"/>
      <c r="M26" s="6"/>
      <c r="N26" s="6"/>
      <c r="O26" s="8"/>
      <c r="P26" s="4"/>
      <c r="Q26" s="4"/>
      <c r="R26" s="5"/>
      <c r="S26" s="4"/>
      <c r="T26" s="4"/>
      <c r="U26" s="4"/>
      <c r="V26" s="4"/>
      <c r="W26" s="4"/>
      <c r="X26" s="4"/>
      <c r="Y26" s="4"/>
      <c r="Z26" s="4"/>
      <c r="AA26" s="4"/>
      <c r="AB26" s="4"/>
      <c r="AC26" s="50"/>
      <c r="AD26" s="50"/>
      <c r="AE26" s="50"/>
    </row>
    <row r="27" spans="1:31">
      <c r="A27" s="4"/>
      <c r="B27" s="4"/>
      <c r="C27" s="65"/>
      <c r="D27" s="7"/>
      <c r="E27" s="7"/>
      <c r="F27" s="48" t="str">
        <f t="shared" si="0"/>
        <v xml:space="preserve"> </v>
      </c>
      <c r="G27" s="48" t="str">
        <f t="shared" si="1"/>
        <v xml:space="preserve"> </v>
      </c>
      <c r="H27" s="28"/>
      <c r="I27" s="48" t="str">
        <f>IF(H27="","",IF(Sheet1!$A$1=2,IF(AND(H27&gt;=Sheet1!$C$1,H27&lt;=Sheet1!$D$1),"1",IF(OR(H27&gt;=Sheet1!$C$2,H27&lt;=Sheet1!$D$2),"2","ERROR")),IF(AND(H27&gt;=Sheet1!$C$1,H27&lt;=Sheet1!$D$1),"1",IF(AND(H27&gt;=Sheet1!$C$2,H27&lt;=Sheet1!$D$2),"2",IF(OR(H27&gt;=Sheet1!$C$3,H27&lt;=Sheet1!$D$3),"3","ERROR")))))</f>
        <v/>
      </c>
      <c r="J27" s="49" t="str">
        <f>IF(H27="","",IF(AND(H27&gt;=Sheet1!$F$1,H27&lt;=Sheet1!$G$1),"1",IF(AND(H27&gt;=Sheet1!$F$2,H27&lt;=Sheet1!$G$2),"2",IF(AND(H27&gt;=Sheet1!$F$3,H27&lt;=Sheet1!$G$3),"3",IF(AND(H27&gt;=Sheet1!$F$4,H27&lt;=Sheet1!$G$4),"4",IF(AND(H27&gt;=Sheet1!$F$5,H27&lt;=Sheet1!$G$5),"5",IF(AND(H27&gt;=Sheet1!$F$7,H27&lt;=Sheet1!$G$7),"7",IF(AND(H27&gt;=Sheet1!$F$8,H27&lt;=Sheet1!$G$8),"8",IF(OR(H27&gt;=Sheet1!$F$6,H27&lt;=Sheet1!$G$6),"6","ERROR")))))))))</f>
        <v/>
      </c>
      <c r="K27" s="4"/>
      <c r="L27" s="4"/>
      <c r="M27" s="6"/>
      <c r="N27" s="6"/>
      <c r="O27" s="8"/>
      <c r="P27" s="4"/>
      <c r="Q27" s="4"/>
      <c r="R27" s="5"/>
      <c r="S27" s="4"/>
      <c r="T27" s="4"/>
      <c r="U27" s="4"/>
      <c r="V27" s="4"/>
      <c r="W27" s="4"/>
      <c r="X27" s="4"/>
      <c r="Y27" s="4"/>
      <c r="Z27" s="4"/>
      <c r="AA27" s="4"/>
      <c r="AB27" s="4"/>
      <c r="AC27" s="50"/>
      <c r="AD27" s="50"/>
      <c r="AE27" s="50"/>
    </row>
    <row r="28" spans="1:31">
      <c r="A28" s="4"/>
      <c r="B28" s="4"/>
      <c r="C28" s="65"/>
      <c r="D28" s="7"/>
      <c r="E28" s="7"/>
      <c r="F28" s="48" t="str">
        <f t="shared" si="0"/>
        <v xml:space="preserve"> </v>
      </c>
      <c r="G28" s="48" t="str">
        <f t="shared" si="1"/>
        <v xml:space="preserve"> </v>
      </c>
      <c r="H28" s="28"/>
      <c r="I28" s="48" t="str">
        <f>IF(H28="","",IF(Sheet1!$A$1=2,IF(AND(H28&gt;=Sheet1!$C$1,H28&lt;=Sheet1!$D$1),"1",IF(OR(H28&gt;=Sheet1!$C$2,H28&lt;=Sheet1!$D$2),"2","ERROR")),IF(AND(H28&gt;=Sheet1!$C$1,H28&lt;=Sheet1!$D$1),"1",IF(AND(H28&gt;=Sheet1!$C$2,H28&lt;=Sheet1!$D$2),"2",IF(OR(H28&gt;=Sheet1!$C$3,H28&lt;=Sheet1!$D$3),"3","ERROR")))))</f>
        <v/>
      </c>
      <c r="J28" s="49" t="str">
        <f>IF(H28="","",IF(AND(H28&gt;=Sheet1!$F$1,H28&lt;=Sheet1!$G$1),"1",IF(AND(H28&gt;=Sheet1!$F$2,H28&lt;=Sheet1!$G$2),"2",IF(AND(H28&gt;=Sheet1!$F$3,H28&lt;=Sheet1!$G$3),"3",IF(AND(H28&gt;=Sheet1!$F$4,H28&lt;=Sheet1!$G$4),"4",IF(AND(H28&gt;=Sheet1!$F$5,H28&lt;=Sheet1!$G$5),"5",IF(AND(H28&gt;=Sheet1!$F$7,H28&lt;=Sheet1!$G$7),"7",IF(AND(H28&gt;=Sheet1!$F$8,H28&lt;=Sheet1!$G$8),"8",IF(OR(H28&gt;=Sheet1!$F$6,H28&lt;=Sheet1!$G$6),"6","ERROR")))))))))</f>
        <v/>
      </c>
      <c r="K28" s="4"/>
      <c r="L28" s="4"/>
      <c r="M28" s="6"/>
      <c r="N28" s="6"/>
      <c r="O28" s="8"/>
      <c r="P28" s="4"/>
      <c r="Q28" s="4"/>
      <c r="R28" s="5"/>
      <c r="S28" s="4"/>
      <c r="T28" s="4"/>
      <c r="U28" s="4"/>
      <c r="V28" s="4"/>
      <c r="W28" s="4"/>
      <c r="X28" s="4"/>
      <c r="Y28" s="4"/>
      <c r="Z28" s="4"/>
      <c r="AA28" s="4"/>
      <c r="AB28" s="4"/>
      <c r="AC28" s="50"/>
      <c r="AD28" s="50"/>
      <c r="AE28" s="50"/>
    </row>
    <row r="29" spans="1:31">
      <c r="A29" s="4"/>
      <c r="B29" s="4"/>
      <c r="C29" s="65"/>
      <c r="D29" s="7"/>
      <c r="E29" s="7"/>
      <c r="F29" s="48" t="str">
        <f t="shared" si="0"/>
        <v xml:space="preserve"> </v>
      </c>
      <c r="G29" s="48" t="str">
        <f t="shared" si="1"/>
        <v xml:space="preserve"> </v>
      </c>
      <c r="H29" s="28"/>
      <c r="I29" s="48" t="str">
        <f>IF(H29="","",IF(Sheet1!$A$1=2,IF(AND(H29&gt;=Sheet1!$C$1,H29&lt;=Sheet1!$D$1),"1",IF(OR(H29&gt;=Sheet1!$C$2,H29&lt;=Sheet1!$D$2),"2","ERROR")),IF(AND(H29&gt;=Sheet1!$C$1,H29&lt;=Sheet1!$D$1),"1",IF(AND(H29&gt;=Sheet1!$C$2,H29&lt;=Sheet1!$D$2),"2",IF(OR(H29&gt;=Sheet1!$C$3,H29&lt;=Sheet1!$D$3),"3","ERROR")))))</f>
        <v/>
      </c>
      <c r="J29" s="49" t="str">
        <f>IF(H29="","",IF(AND(H29&gt;=Sheet1!$F$1,H29&lt;=Sheet1!$G$1),"1",IF(AND(H29&gt;=Sheet1!$F$2,H29&lt;=Sheet1!$G$2),"2",IF(AND(H29&gt;=Sheet1!$F$3,H29&lt;=Sheet1!$G$3),"3",IF(AND(H29&gt;=Sheet1!$F$4,H29&lt;=Sheet1!$G$4),"4",IF(AND(H29&gt;=Sheet1!$F$5,H29&lt;=Sheet1!$G$5),"5",IF(AND(H29&gt;=Sheet1!$F$7,H29&lt;=Sheet1!$G$7),"7",IF(AND(H29&gt;=Sheet1!$F$8,H29&lt;=Sheet1!$G$8),"8",IF(OR(H29&gt;=Sheet1!$F$6,H29&lt;=Sheet1!$G$6),"6","ERROR")))))))))</f>
        <v/>
      </c>
      <c r="K29" s="4"/>
      <c r="L29" s="4"/>
      <c r="M29" s="6"/>
      <c r="N29" s="6"/>
      <c r="O29" s="8"/>
      <c r="P29" s="4"/>
      <c r="Q29" s="4"/>
      <c r="R29" s="5"/>
      <c r="S29" s="4"/>
      <c r="T29" s="4"/>
      <c r="U29" s="4"/>
      <c r="V29" s="4"/>
      <c r="W29" s="4"/>
      <c r="X29" s="4"/>
      <c r="Y29" s="4"/>
      <c r="Z29" s="4"/>
      <c r="AA29" s="4"/>
      <c r="AB29" s="4"/>
      <c r="AC29" s="50"/>
      <c r="AD29" s="50"/>
      <c r="AE29" s="50"/>
    </row>
    <row r="30" spans="1:31">
      <c r="A30" s="4"/>
      <c r="B30" s="4"/>
      <c r="C30" s="65"/>
      <c r="D30" s="7"/>
      <c r="E30" s="7"/>
      <c r="F30" s="48" t="str">
        <f t="shared" si="0"/>
        <v xml:space="preserve"> </v>
      </c>
      <c r="G30" s="48" t="str">
        <f t="shared" si="1"/>
        <v xml:space="preserve"> </v>
      </c>
      <c r="H30" s="28"/>
      <c r="I30" s="48" t="str">
        <f>IF(H30="","",IF(Sheet1!$A$1=2,IF(AND(H30&gt;=Sheet1!$C$1,H30&lt;=Sheet1!$D$1),"1",IF(OR(H30&gt;=Sheet1!$C$2,H30&lt;=Sheet1!$D$2),"2","ERROR")),IF(AND(H30&gt;=Sheet1!$C$1,H30&lt;=Sheet1!$D$1),"1",IF(AND(H30&gt;=Sheet1!$C$2,H30&lt;=Sheet1!$D$2),"2",IF(OR(H30&gt;=Sheet1!$C$3,H30&lt;=Sheet1!$D$3),"3","ERROR")))))</f>
        <v/>
      </c>
      <c r="J30" s="49" t="str">
        <f>IF(H30="","",IF(AND(H30&gt;=Sheet1!$F$1,H30&lt;=Sheet1!$G$1),"1",IF(AND(H30&gt;=Sheet1!$F$2,H30&lt;=Sheet1!$G$2),"2",IF(AND(H30&gt;=Sheet1!$F$3,H30&lt;=Sheet1!$G$3),"3",IF(AND(H30&gt;=Sheet1!$F$4,H30&lt;=Sheet1!$G$4),"4",IF(AND(H30&gt;=Sheet1!$F$5,H30&lt;=Sheet1!$G$5),"5",IF(AND(H30&gt;=Sheet1!$F$7,H30&lt;=Sheet1!$G$7),"7",IF(AND(H30&gt;=Sheet1!$F$8,H30&lt;=Sheet1!$G$8),"8",IF(OR(H30&gt;=Sheet1!$F$6,H30&lt;=Sheet1!$G$6),"6","ERROR")))))))))</f>
        <v/>
      </c>
      <c r="K30" s="4"/>
      <c r="L30" s="4"/>
      <c r="M30" s="6"/>
      <c r="N30" s="6"/>
      <c r="O30" s="8"/>
      <c r="P30" s="4"/>
      <c r="Q30" s="4"/>
      <c r="R30" s="5"/>
      <c r="S30" s="4"/>
      <c r="T30" s="4"/>
      <c r="U30" s="4"/>
      <c r="V30" s="4"/>
      <c r="W30" s="4"/>
      <c r="X30" s="4"/>
      <c r="Y30" s="4"/>
      <c r="Z30" s="4"/>
      <c r="AA30" s="4"/>
      <c r="AB30" s="4"/>
      <c r="AC30" s="50"/>
      <c r="AD30" s="50"/>
      <c r="AE30" s="50"/>
    </row>
    <row r="31" spans="1:31">
      <c r="A31" s="4"/>
      <c r="B31" s="4"/>
      <c r="C31" s="65"/>
      <c r="D31" s="7"/>
      <c r="E31" s="7"/>
      <c r="F31" s="48" t="str">
        <f t="shared" si="0"/>
        <v xml:space="preserve"> </v>
      </c>
      <c r="G31" s="48" t="str">
        <f t="shared" si="1"/>
        <v xml:space="preserve"> </v>
      </c>
      <c r="H31" s="28"/>
      <c r="I31" s="48" t="str">
        <f>IF(H31="","",IF(Sheet1!$A$1=2,IF(AND(H31&gt;=Sheet1!$C$1,H31&lt;=Sheet1!$D$1),"1",IF(OR(H31&gt;=Sheet1!$C$2,H31&lt;=Sheet1!$D$2),"2","ERROR")),IF(AND(H31&gt;=Sheet1!$C$1,H31&lt;=Sheet1!$D$1),"1",IF(AND(H31&gt;=Sheet1!$C$2,H31&lt;=Sheet1!$D$2),"2",IF(OR(H31&gt;=Sheet1!$C$3,H31&lt;=Sheet1!$D$3),"3","ERROR")))))</f>
        <v/>
      </c>
      <c r="J31" s="49" t="str">
        <f>IF(H31="","",IF(AND(H31&gt;=Sheet1!$F$1,H31&lt;=Sheet1!$G$1),"1",IF(AND(H31&gt;=Sheet1!$F$2,H31&lt;=Sheet1!$G$2),"2",IF(AND(H31&gt;=Sheet1!$F$3,H31&lt;=Sheet1!$G$3),"3",IF(AND(H31&gt;=Sheet1!$F$4,H31&lt;=Sheet1!$G$4),"4",IF(AND(H31&gt;=Sheet1!$F$5,H31&lt;=Sheet1!$G$5),"5",IF(AND(H31&gt;=Sheet1!$F$7,H31&lt;=Sheet1!$G$7),"7",IF(AND(H31&gt;=Sheet1!$F$8,H31&lt;=Sheet1!$G$8),"8",IF(OR(H31&gt;=Sheet1!$F$6,H31&lt;=Sheet1!$G$6),"6","ERROR")))))))))</f>
        <v/>
      </c>
      <c r="K31" s="4"/>
      <c r="L31" s="4"/>
      <c r="M31" s="6"/>
      <c r="N31" s="6"/>
      <c r="O31" s="8"/>
      <c r="P31" s="4"/>
      <c r="Q31" s="4"/>
      <c r="R31" s="5"/>
      <c r="S31" s="4"/>
      <c r="T31" s="4"/>
      <c r="U31" s="4"/>
      <c r="V31" s="4"/>
      <c r="W31" s="4"/>
      <c r="X31" s="4"/>
      <c r="Y31" s="4"/>
      <c r="Z31" s="4"/>
      <c r="AA31" s="4"/>
      <c r="AB31" s="4"/>
      <c r="AC31" s="50"/>
      <c r="AD31" s="50"/>
      <c r="AE31" s="50"/>
    </row>
    <row r="32" spans="1:31">
      <c r="A32" s="4"/>
      <c r="B32" s="4"/>
      <c r="C32" s="65"/>
      <c r="D32" s="7"/>
      <c r="E32" s="7"/>
      <c r="F32" s="48" t="str">
        <f t="shared" si="0"/>
        <v xml:space="preserve"> </v>
      </c>
      <c r="G32" s="48" t="str">
        <f t="shared" si="1"/>
        <v xml:space="preserve"> </v>
      </c>
      <c r="H32" s="28"/>
      <c r="I32" s="48" t="str">
        <f>IF(H32="","",IF(Sheet1!$A$1=2,IF(AND(H32&gt;=Sheet1!$C$1,H32&lt;=Sheet1!$D$1),"1",IF(OR(H32&gt;=Sheet1!$C$2,H32&lt;=Sheet1!$D$2),"2","ERROR")),IF(AND(H32&gt;=Sheet1!$C$1,H32&lt;=Sheet1!$D$1),"1",IF(AND(H32&gt;=Sheet1!$C$2,H32&lt;=Sheet1!$D$2),"2",IF(OR(H32&gt;=Sheet1!$C$3,H32&lt;=Sheet1!$D$3),"3","ERROR")))))</f>
        <v/>
      </c>
      <c r="J32" s="49" t="str">
        <f>IF(H32="","",IF(AND(H32&gt;=Sheet1!$F$1,H32&lt;=Sheet1!$G$1),"1",IF(AND(H32&gt;=Sheet1!$F$2,H32&lt;=Sheet1!$G$2),"2",IF(AND(H32&gt;=Sheet1!$F$3,H32&lt;=Sheet1!$G$3),"3",IF(AND(H32&gt;=Sheet1!$F$4,H32&lt;=Sheet1!$G$4),"4",IF(AND(H32&gt;=Sheet1!$F$5,H32&lt;=Sheet1!$G$5),"5",IF(AND(H32&gt;=Sheet1!$F$7,H32&lt;=Sheet1!$G$7),"7",IF(AND(H32&gt;=Sheet1!$F$8,H32&lt;=Sheet1!$G$8),"8",IF(OR(H32&gt;=Sheet1!$F$6,H32&lt;=Sheet1!$G$6),"6","ERROR")))))))))</f>
        <v/>
      </c>
      <c r="K32" s="4"/>
      <c r="L32" s="4"/>
      <c r="M32" s="6"/>
      <c r="N32" s="6"/>
      <c r="O32" s="8"/>
      <c r="P32" s="4"/>
      <c r="Q32" s="4"/>
      <c r="R32" s="5"/>
      <c r="S32" s="4"/>
      <c r="T32" s="4"/>
      <c r="U32" s="4"/>
      <c r="V32" s="4"/>
      <c r="W32" s="4"/>
      <c r="X32" s="4"/>
      <c r="Y32" s="4"/>
      <c r="Z32" s="4"/>
      <c r="AA32" s="4"/>
      <c r="AB32" s="4"/>
      <c r="AC32" s="50"/>
      <c r="AD32" s="50"/>
      <c r="AE32" s="50"/>
    </row>
    <row r="33" spans="1:31">
      <c r="A33" s="4"/>
      <c r="B33" s="4"/>
      <c r="C33" s="65"/>
      <c r="D33" s="7"/>
      <c r="E33" s="7"/>
      <c r="F33" s="48" t="str">
        <f t="shared" si="0"/>
        <v xml:space="preserve"> </v>
      </c>
      <c r="G33" s="48" t="str">
        <f t="shared" si="1"/>
        <v xml:space="preserve"> </v>
      </c>
      <c r="H33" s="28"/>
      <c r="I33" s="48" t="str">
        <f>IF(H33="","",IF(Sheet1!$A$1=2,IF(AND(H33&gt;=Sheet1!$C$1,H33&lt;=Sheet1!$D$1),"1",IF(OR(H33&gt;=Sheet1!$C$2,H33&lt;=Sheet1!$D$2),"2","ERROR")),IF(AND(H33&gt;=Sheet1!$C$1,H33&lt;=Sheet1!$D$1),"1",IF(AND(H33&gt;=Sheet1!$C$2,H33&lt;=Sheet1!$D$2),"2",IF(OR(H33&gt;=Sheet1!$C$3,H33&lt;=Sheet1!$D$3),"3","ERROR")))))</f>
        <v/>
      </c>
      <c r="J33" s="49" t="str">
        <f>IF(H33="","",IF(AND(H33&gt;=Sheet1!$F$1,H33&lt;=Sheet1!$G$1),"1",IF(AND(H33&gt;=Sheet1!$F$2,H33&lt;=Sheet1!$G$2),"2",IF(AND(H33&gt;=Sheet1!$F$3,H33&lt;=Sheet1!$G$3),"3",IF(AND(H33&gt;=Sheet1!$F$4,H33&lt;=Sheet1!$G$4),"4",IF(AND(H33&gt;=Sheet1!$F$5,H33&lt;=Sheet1!$G$5),"5",IF(AND(H33&gt;=Sheet1!$F$7,H33&lt;=Sheet1!$G$7),"7",IF(AND(H33&gt;=Sheet1!$F$8,H33&lt;=Sheet1!$G$8),"8",IF(OR(H33&gt;=Sheet1!$F$6,H33&lt;=Sheet1!$G$6),"6","ERROR")))))))))</f>
        <v/>
      </c>
      <c r="K33" s="4"/>
      <c r="L33" s="4"/>
      <c r="M33" s="6"/>
      <c r="N33" s="6"/>
      <c r="O33" s="8"/>
      <c r="P33" s="4"/>
      <c r="Q33" s="4"/>
      <c r="R33" s="5"/>
      <c r="S33" s="4"/>
      <c r="T33" s="4"/>
      <c r="U33" s="4"/>
      <c r="V33" s="4"/>
      <c r="W33" s="4"/>
      <c r="X33" s="4"/>
      <c r="Y33" s="4"/>
      <c r="Z33" s="4"/>
      <c r="AA33" s="4"/>
      <c r="AB33" s="4"/>
      <c r="AC33" s="50"/>
      <c r="AD33" s="50"/>
      <c r="AE33" s="50"/>
    </row>
    <row r="34" spans="1:31">
      <c r="A34" s="4"/>
      <c r="B34" s="4"/>
      <c r="C34" s="65"/>
      <c r="D34" s="7"/>
      <c r="E34" s="7"/>
      <c r="F34" s="48" t="str">
        <f t="shared" si="0"/>
        <v xml:space="preserve"> </v>
      </c>
      <c r="G34" s="48" t="str">
        <f t="shared" si="1"/>
        <v xml:space="preserve"> </v>
      </c>
      <c r="H34" s="28"/>
      <c r="I34" s="48" t="str">
        <f>IF(H34="","",IF(Sheet1!$A$1=2,IF(AND(H34&gt;=Sheet1!$C$1,H34&lt;=Sheet1!$D$1),"1",IF(OR(H34&gt;=Sheet1!$C$2,H34&lt;=Sheet1!$D$2),"2","ERROR")),IF(AND(H34&gt;=Sheet1!$C$1,H34&lt;=Sheet1!$D$1),"1",IF(AND(H34&gt;=Sheet1!$C$2,H34&lt;=Sheet1!$D$2),"2",IF(OR(H34&gt;=Sheet1!$C$3,H34&lt;=Sheet1!$D$3),"3","ERROR")))))</f>
        <v/>
      </c>
      <c r="J34" s="49" t="str">
        <f>IF(H34="","",IF(AND(H34&gt;=Sheet1!$F$1,H34&lt;=Sheet1!$G$1),"1",IF(AND(H34&gt;=Sheet1!$F$2,H34&lt;=Sheet1!$G$2),"2",IF(AND(H34&gt;=Sheet1!$F$3,H34&lt;=Sheet1!$G$3),"3",IF(AND(H34&gt;=Sheet1!$F$4,H34&lt;=Sheet1!$G$4),"4",IF(AND(H34&gt;=Sheet1!$F$5,H34&lt;=Sheet1!$G$5),"5",IF(AND(H34&gt;=Sheet1!$F$7,H34&lt;=Sheet1!$G$7),"7",IF(AND(H34&gt;=Sheet1!$F$8,H34&lt;=Sheet1!$G$8),"8",IF(OR(H34&gt;=Sheet1!$F$6,H34&lt;=Sheet1!$G$6),"6","ERROR")))))))))</f>
        <v/>
      </c>
      <c r="K34" s="4"/>
      <c r="L34" s="4"/>
      <c r="M34" s="6"/>
      <c r="N34" s="6"/>
      <c r="O34" s="8"/>
      <c r="P34" s="4"/>
      <c r="Q34" s="4"/>
      <c r="R34" s="5"/>
      <c r="S34" s="4"/>
      <c r="T34" s="4"/>
      <c r="U34" s="4"/>
      <c r="V34" s="4"/>
      <c r="W34" s="4"/>
      <c r="X34" s="4"/>
      <c r="Y34" s="4"/>
      <c r="Z34" s="4"/>
      <c r="AA34" s="4"/>
      <c r="AB34" s="4"/>
      <c r="AC34" s="50"/>
      <c r="AD34" s="50"/>
      <c r="AE34" s="50"/>
    </row>
    <row r="35" spans="1:31">
      <c r="A35" s="4"/>
      <c r="B35" s="4"/>
      <c r="C35" s="65"/>
      <c r="D35" s="7"/>
      <c r="E35" s="7"/>
      <c r="F35" s="48" t="str">
        <f t="shared" si="0"/>
        <v xml:space="preserve"> </v>
      </c>
      <c r="G35" s="48" t="str">
        <f t="shared" si="1"/>
        <v xml:space="preserve"> </v>
      </c>
      <c r="H35" s="28"/>
      <c r="I35" s="48" t="str">
        <f>IF(H35="","",IF(Sheet1!$A$1=2,IF(AND(H35&gt;=Sheet1!$C$1,H35&lt;=Sheet1!$D$1),"1",IF(OR(H35&gt;=Sheet1!$C$2,H35&lt;=Sheet1!$D$2),"2","ERROR")),IF(AND(H35&gt;=Sheet1!$C$1,H35&lt;=Sheet1!$D$1),"1",IF(AND(H35&gt;=Sheet1!$C$2,H35&lt;=Sheet1!$D$2),"2",IF(OR(H35&gt;=Sheet1!$C$3,H35&lt;=Sheet1!$D$3),"3","ERROR")))))</f>
        <v/>
      </c>
      <c r="J35" s="49" t="str">
        <f>IF(H35="","",IF(AND(H35&gt;=Sheet1!$F$1,H35&lt;=Sheet1!$G$1),"1",IF(AND(H35&gt;=Sheet1!$F$2,H35&lt;=Sheet1!$G$2),"2",IF(AND(H35&gt;=Sheet1!$F$3,H35&lt;=Sheet1!$G$3),"3",IF(AND(H35&gt;=Sheet1!$F$4,H35&lt;=Sheet1!$G$4),"4",IF(AND(H35&gt;=Sheet1!$F$5,H35&lt;=Sheet1!$G$5),"5",IF(AND(H35&gt;=Sheet1!$F$7,H35&lt;=Sheet1!$G$7),"7",IF(AND(H35&gt;=Sheet1!$F$8,H35&lt;=Sheet1!$G$8),"8",IF(OR(H35&gt;=Sheet1!$F$6,H35&lt;=Sheet1!$G$6),"6","ERROR")))))))))</f>
        <v/>
      </c>
      <c r="K35" s="4"/>
      <c r="L35" s="4"/>
      <c r="M35" s="6"/>
      <c r="N35" s="6"/>
      <c r="O35" s="8"/>
      <c r="P35" s="4"/>
      <c r="Q35" s="4"/>
      <c r="R35" s="5"/>
      <c r="S35" s="4"/>
      <c r="T35" s="4"/>
      <c r="U35" s="4"/>
      <c r="V35" s="4"/>
      <c r="W35" s="4"/>
      <c r="X35" s="4"/>
      <c r="Y35" s="4"/>
      <c r="Z35" s="4"/>
      <c r="AA35" s="4"/>
      <c r="AB35" s="4"/>
      <c r="AC35" s="50"/>
      <c r="AD35" s="50"/>
      <c r="AE35" s="50"/>
    </row>
    <row r="36" spans="1:31">
      <c r="A36" s="4"/>
      <c r="B36" s="4"/>
      <c r="C36" s="65"/>
      <c r="D36" s="7"/>
      <c r="E36" s="7"/>
      <c r="F36" s="48" t="str">
        <f t="shared" si="0"/>
        <v xml:space="preserve"> </v>
      </c>
      <c r="G36" s="48" t="str">
        <f t="shared" si="1"/>
        <v xml:space="preserve"> </v>
      </c>
      <c r="H36" s="28"/>
      <c r="I36" s="48" t="str">
        <f>IF(H36="","",IF(Sheet1!$A$1=2,IF(AND(H36&gt;=Sheet1!$C$1,H36&lt;=Sheet1!$D$1),"1",IF(OR(H36&gt;=Sheet1!$C$2,H36&lt;=Sheet1!$D$2),"2","ERROR")),IF(AND(H36&gt;=Sheet1!$C$1,H36&lt;=Sheet1!$D$1),"1",IF(AND(H36&gt;=Sheet1!$C$2,H36&lt;=Sheet1!$D$2),"2",IF(OR(H36&gt;=Sheet1!$C$3,H36&lt;=Sheet1!$D$3),"3","ERROR")))))</f>
        <v/>
      </c>
      <c r="J36" s="49" t="str">
        <f>IF(H36="","",IF(AND(H36&gt;=Sheet1!$F$1,H36&lt;=Sheet1!$G$1),"1",IF(AND(H36&gt;=Sheet1!$F$2,H36&lt;=Sheet1!$G$2),"2",IF(AND(H36&gt;=Sheet1!$F$3,H36&lt;=Sheet1!$G$3),"3",IF(AND(H36&gt;=Sheet1!$F$4,H36&lt;=Sheet1!$G$4),"4",IF(AND(H36&gt;=Sheet1!$F$5,H36&lt;=Sheet1!$G$5),"5",IF(AND(H36&gt;=Sheet1!$F$7,H36&lt;=Sheet1!$G$7),"7",IF(AND(H36&gt;=Sheet1!$F$8,H36&lt;=Sheet1!$G$8),"8",IF(OR(H36&gt;=Sheet1!$F$6,H36&lt;=Sheet1!$G$6),"6","ERROR")))))))))</f>
        <v/>
      </c>
      <c r="K36" s="4"/>
      <c r="L36" s="4"/>
      <c r="M36" s="6"/>
      <c r="N36" s="6"/>
      <c r="O36" s="8"/>
      <c r="P36" s="4"/>
      <c r="Q36" s="4"/>
      <c r="R36" s="5"/>
      <c r="S36" s="4"/>
      <c r="T36" s="4"/>
      <c r="U36" s="4"/>
      <c r="V36" s="4"/>
      <c r="W36" s="4"/>
      <c r="X36" s="4"/>
      <c r="Y36" s="4"/>
      <c r="Z36" s="4"/>
      <c r="AA36" s="4"/>
      <c r="AB36" s="4"/>
      <c r="AC36" s="50"/>
      <c r="AD36" s="50"/>
      <c r="AE36" s="50"/>
    </row>
    <row r="37" spans="1:31">
      <c r="A37" s="4"/>
      <c r="B37" s="4"/>
      <c r="C37" s="65"/>
      <c r="D37" s="7"/>
      <c r="E37" s="7"/>
      <c r="F37" s="48" t="str">
        <f t="shared" si="0"/>
        <v xml:space="preserve"> </v>
      </c>
      <c r="G37" s="48" t="str">
        <f t="shared" si="1"/>
        <v xml:space="preserve"> </v>
      </c>
      <c r="H37" s="28"/>
      <c r="I37" s="48" t="str">
        <f>IF(H37="","",IF(Sheet1!$A$1=2,IF(AND(H37&gt;=Sheet1!$C$1,H37&lt;=Sheet1!$D$1),"1",IF(OR(H37&gt;=Sheet1!$C$2,H37&lt;=Sheet1!$D$2),"2","ERROR")),IF(AND(H37&gt;=Sheet1!$C$1,H37&lt;=Sheet1!$D$1),"1",IF(AND(H37&gt;=Sheet1!$C$2,H37&lt;=Sheet1!$D$2),"2",IF(OR(H37&gt;=Sheet1!$C$3,H37&lt;=Sheet1!$D$3),"3","ERROR")))))</f>
        <v/>
      </c>
      <c r="J37" s="49" t="str">
        <f>IF(H37="","",IF(AND(H37&gt;=Sheet1!$F$1,H37&lt;=Sheet1!$G$1),"1",IF(AND(H37&gt;=Sheet1!$F$2,H37&lt;=Sheet1!$G$2),"2",IF(AND(H37&gt;=Sheet1!$F$3,H37&lt;=Sheet1!$G$3),"3",IF(AND(H37&gt;=Sheet1!$F$4,H37&lt;=Sheet1!$G$4),"4",IF(AND(H37&gt;=Sheet1!$F$5,H37&lt;=Sheet1!$G$5),"5",IF(AND(H37&gt;=Sheet1!$F$7,H37&lt;=Sheet1!$G$7),"7",IF(AND(H37&gt;=Sheet1!$F$8,H37&lt;=Sheet1!$G$8),"8",IF(OR(H37&gt;=Sheet1!$F$6,H37&lt;=Sheet1!$G$6),"6","ERROR")))))))))</f>
        <v/>
      </c>
      <c r="K37" s="4"/>
      <c r="L37" s="4"/>
      <c r="M37" s="6"/>
      <c r="N37" s="6"/>
      <c r="O37" s="8"/>
      <c r="P37" s="4"/>
      <c r="Q37" s="4"/>
      <c r="R37" s="5"/>
      <c r="S37" s="4"/>
      <c r="T37" s="4"/>
      <c r="U37" s="4"/>
      <c r="V37" s="4"/>
      <c r="W37" s="4"/>
      <c r="X37" s="4"/>
      <c r="Y37" s="4"/>
      <c r="Z37" s="4"/>
      <c r="AA37" s="4"/>
      <c r="AB37" s="4"/>
      <c r="AC37" s="50"/>
      <c r="AD37" s="50"/>
      <c r="AE37" s="50"/>
    </row>
    <row r="38" spans="1:31">
      <c r="A38" s="4"/>
      <c r="B38" s="4"/>
      <c r="C38" s="65"/>
      <c r="D38" s="7"/>
      <c r="E38" s="7"/>
      <c r="F38" s="48" t="str">
        <f t="shared" si="0"/>
        <v xml:space="preserve"> </v>
      </c>
      <c r="G38" s="48" t="str">
        <f t="shared" si="1"/>
        <v xml:space="preserve"> </v>
      </c>
      <c r="H38" s="28"/>
      <c r="I38" s="48" t="str">
        <f>IF(H38="","",IF(Sheet1!$A$1=2,IF(AND(H38&gt;=Sheet1!$C$1,H38&lt;=Sheet1!$D$1),"1",IF(OR(H38&gt;=Sheet1!$C$2,H38&lt;=Sheet1!$D$2),"2","ERROR")),IF(AND(H38&gt;=Sheet1!$C$1,H38&lt;=Sheet1!$D$1),"1",IF(AND(H38&gt;=Sheet1!$C$2,H38&lt;=Sheet1!$D$2),"2",IF(OR(H38&gt;=Sheet1!$C$3,H38&lt;=Sheet1!$D$3),"3","ERROR")))))</f>
        <v/>
      </c>
      <c r="J38" s="49" t="str">
        <f>IF(H38="","",IF(AND(H38&gt;=Sheet1!$F$1,H38&lt;=Sheet1!$G$1),"1",IF(AND(H38&gt;=Sheet1!$F$2,H38&lt;=Sheet1!$G$2),"2",IF(AND(H38&gt;=Sheet1!$F$3,H38&lt;=Sheet1!$G$3),"3",IF(AND(H38&gt;=Sheet1!$F$4,H38&lt;=Sheet1!$G$4),"4",IF(AND(H38&gt;=Sheet1!$F$5,H38&lt;=Sheet1!$G$5),"5",IF(AND(H38&gt;=Sheet1!$F$7,H38&lt;=Sheet1!$G$7),"7",IF(AND(H38&gt;=Sheet1!$F$8,H38&lt;=Sheet1!$G$8),"8",IF(OR(H38&gt;=Sheet1!$F$6,H38&lt;=Sheet1!$G$6),"6","ERROR")))))))))</f>
        <v/>
      </c>
      <c r="K38" s="4"/>
      <c r="L38" s="4"/>
      <c r="M38" s="6"/>
      <c r="N38" s="6"/>
      <c r="O38" s="8"/>
      <c r="P38" s="4"/>
      <c r="Q38" s="4"/>
      <c r="R38" s="5"/>
      <c r="S38" s="4"/>
      <c r="T38" s="4"/>
      <c r="U38" s="4"/>
      <c r="V38" s="4"/>
      <c r="W38" s="4"/>
      <c r="X38" s="4"/>
      <c r="Y38" s="4"/>
      <c r="Z38" s="4"/>
      <c r="AA38" s="4"/>
      <c r="AB38" s="4"/>
      <c r="AC38" s="50"/>
      <c r="AD38" s="50"/>
      <c r="AE38" s="50"/>
    </row>
    <row r="39" spans="1:31">
      <c r="A39" s="4"/>
      <c r="B39" s="4"/>
      <c r="C39" s="65"/>
      <c r="D39" s="7"/>
      <c r="E39" s="7"/>
      <c r="F39" s="48" t="str">
        <f t="shared" si="0"/>
        <v xml:space="preserve"> </v>
      </c>
      <c r="G39" s="48" t="str">
        <f t="shared" si="1"/>
        <v xml:space="preserve"> </v>
      </c>
      <c r="H39" s="28"/>
      <c r="I39" s="48" t="str">
        <f>IF(H39="","",IF(Sheet1!$A$1=2,IF(AND(H39&gt;=Sheet1!$C$1,H39&lt;=Sheet1!$D$1),"1",IF(OR(H39&gt;=Sheet1!$C$2,H39&lt;=Sheet1!$D$2),"2","ERROR")),IF(AND(H39&gt;=Sheet1!$C$1,H39&lt;=Sheet1!$D$1),"1",IF(AND(H39&gt;=Sheet1!$C$2,H39&lt;=Sheet1!$D$2),"2",IF(OR(H39&gt;=Sheet1!$C$3,H39&lt;=Sheet1!$D$3),"3","ERROR")))))</f>
        <v/>
      </c>
      <c r="J39" s="49" t="str">
        <f>IF(H39="","",IF(AND(H39&gt;=Sheet1!$F$1,H39&lt;=Sheet1!$G$1),"1",IF(AND(H39&gt;=Sheet1!$F$2,H39&lt;=Sheet1!$G$2),"2",IF(AND(H39&gt;=Sheet1!$F$3,H39&lt;=Sheet1!$G$3),"3",IF(AND(H39&gt;=Sheet1!$F$4,H39&lt;=Sheet1!$G$4),"4",IF(AND(H39&gt;=Sheet1!$F$5,H39&lt;=Sheet1!$G$5),"5",IF(AND(H39&gt;=Sheet1!$F$7,H39&lt;=Sheet1!$G$7),"7",IF(AND(H39&gt;=Sheet1!$F$8,H39&lt;=Sheet1!$G$8),"8",IF(OR(H39&gt;=Sheet1!$F$6,H39&lt;=Sheet1!$G$6),"6","ERROR")))))))))</f>
        <v/>
      </c>
      <c r="K39" s="4"/>
      <c r="L39" s="4"/>
      <c r="M39" s="6"/>
      <c r="N39" s="6"/>
      <c r="O39" s="8"/>
      <c r="P39" s="4"/>
      <c r="Q39" s="4"/>
      <c r="R39" s="5"/>
      <c r="S39" s="4"/>
      <c r="T39" s="4"/>
      <c r="U39" s="4"/>
      <c r="V39" s="4"/>
      <c r="W39" s="4"/>
      <c r="X39" s="4"/>
      <c r="Y39" s="4"/>
      <c r="Z39" s="4"/>
      <c r="AA39" s="4"/>
      <c r="AB39" s="4"/>
      <c r="AC39" s="50"/>
      <c r="AD39" s="50"/>
      <c r="AE39" s="50"/>
    </row>
    <row r="40" spans="1:31">
      <c r="A40" s="4"/>
      <c r="B40" s="4"/>
      <c r="C40" s="65"/>
      <c r="D40" s="7"/>
      <c r="E40" s="7"/>
      <c r="F40" s="48" t="str">
        <f t="shared" si="0"/>
        <v xml:space="preserve"> </v>
      </c>
      <c r="G40" s="48" t="str">
        <f t="shared" si="1"/>
        <v xml:space="preserve"> </v>
      </c>
      <c r="H40" s="28"/>
      <c r="I40" s="48" t="str">
        <f>IF(H40="","",IF(Sheet1!$A$1=2,IF(AND(H40&gt;=Sheet1!$C$1,H40&lt;=Sheet1!$D$1),"1",IF(OR(H40&gt;=Sheet1!$C$2,H40&lt;=Sheet1!$D$2),"2","ERROR")),IF(AND(H40&gt;=Sheet1!$C$1,H40&lt;=Sheet1!$D$1),"1",IF(AND(H40&gt;=Sheet1!$C$2,H40&lt;=Sheet1!$D$2),"2",IF(OR(H40&gt;=Sheet1!$C$3,H40&lt;=Sheet1!$D$3),"3","ERROR")))))</f>
        <v/>
      </c>
      <c r="J40" s="49" t="str">
        <f>IF(H40="","",IF(AND(H40&gt;=Sheet1!$F$1,H40&lt;=Sheet1!$G$1),"1",IF(AND(H40&gt;=Sheet1!$F$2,H40&lt;=Sheet1!$G$2),"2",IF(AND(H40&gt;=Sheet1!$F$3,H40&lt;=Sheet1!$G$3),"3",IF(AND(H40&gt;=Sheet1!$F$4,H40&lt;=Sheet1!$G$4),"4",IF(AND(H40&gt;=Sheet1!$F$5,H40&lt;=Sheet1!$G$5),"5",IF(AND(H40&gt;=Sheet1!$F$7,H40&lt;=Sheet1!$G$7),"7",IF(AND(H40&gt;=Sheet1!$F$8,H40&lt;=Sheet1!$G$8),"8",IF(OR(H40&gt;=Sheet1!$F$6,H40&lt;=Sheet1!$G$6),"6","ERROR")))))))))</f>
        <v/>
      </c>
      <c r="K40" s="4"/>
      <c r="L40" s="4"/>
      <c r="M40" s="6"/>
      <c r="N40" s="6"/>
      <c r="O40" s="8"/>
      <c r="P40" s="4"/>
      <c r="Q40" s="4"/>
      <c r="R40" s="5"/>
      <c r="S40" s="4"/>
      <c r="T40" s="4"/>
      <c r="U40" s="4"/>
      <c r="V40" s="4"/>
      <c r="W40" s="4"/>
      <c r="X40" s="4"/>
      <c r="Y40" s="4"/>
      <c r="Z40" s="4"/>
      <c r="AA40" s="4"/>
      <c r="AB40" s="4"/>
      <c r="AC40" s="50"/>
      <c r="AD40" s="50"/>
      <c r="AE40" s="50"/>
    </row>
    <row r="41" spans="1:31">
      <c r="A41" s="4"/>
      <c r="B41" s="4"/>
      <c r="C41" s="65"/>
      <c r="D41" s="7"/>
      <c r="E41" s="7"/>
      <c r="F41" s="48" t="str">
        <f t="shared" si="0"/>
        <v xml:space="preserve"> </v>
      </c>
      <c r="G41" s="48" t="str">
        <f t="shared" si="1"/>
        <v xml:space="preserve"> </v>
      </c>
      <c r="H41" s="28"/>
      <c r="I41" s="48" t="str">
        <f>IF(H41="","",IF(Sheet1!$A$1=2,IF(AND(H41&gt;=Sheet1!$C$1,H41&lt;=Sheet1!$D$1),"1",IF(OR(H41&gt;=Sheet1!$C$2,H41&lt;=Sheet1!$D$2),"2","ERROR")),IF(AND(H41&gt;=Sheet1!$C$1,H41&lt;=Sheet1!$D$1),"1",IF(AND(H41&gt;=Sheet1!$C$2,H41&lt;=Sheet1!$D$2),"2",IF(OR(H41&gt;=Sheet1!$C$3,H41&lt;=Sheet1!$D$3),"3","ERROR")))))</f>
        <v/>
      </c>
      <c r="J41" s="49" t="str">
        <f>IF(H41="","",IF(AND(H41&gt;=Sheet1!$F$1,H41&lt;=Sheet1!$G$1),"1",IF(AND(H41&gt;=Sheet1!$F$2,H41&lt;=Sheet1!$G$2),"2",IF(AND(H41&gt;=Sheet1!$F$3,H41&lt;=Sheet1!$G$3),"3",IF(AND(H41&gt;=Sheet1!$F$4,H41&lt;=Sheet1!$G$4),"4",IF(AND(H41&gt;=Sheet1!$F$5,H41&lt;=Sheet1!$G$5),"5",IF(AND(H41&gt;=Sheet1!$F$7,H41&lt;=Sheet1!$G$7),"7",IF(AND(H41&gt;=Sheet1!$F$8,H41&lt;=Sheet1!$G$8),"8",IF(OR(H41&gt;=Sheet1!$F$6,H41&lt;=Sheet1!$G$6),"6","ERROR")))))))))</f>
        <v/>
      </c>
      <c r="K41" s="4"/>
      <c r="L41" s="4"/>
      <c r="M41" s="6"/>
      <c r="N41" s="6"/>
      <c r="O41" s="8"/>
      <c r="P41" s="4"/>
      <c r="Q41" s="4"/>
      <c r="R41" s="5"/>
      <c r="S41" s="4"/>
      <c r="T41" s="4"/>
      <c r="U41" s="4"/>
      <c r="V41" s="4"/>
      <c r="W41" s="4"/>
      <c r="X41" s="4"/>
      <c r="Y41" s="4"/>
      <c r="Z41" s="4"/>
      <c r="AA41" s="4"/>
      <c r="AB41" s="4"/>
      <c r="AC41" s="50"/>
      <c r="AD41" s="50"/>
      <c r="AE41" s="50"/>
    </row>
    <row r="42" spans="1:31">
      <c r="A42" s="4"/>
      <c r="B42" s="4"/>
      <c r="C42" s="65"/>
      <c r="D42" s="7"/>
      <c r="E42" s="7"/>
      <c r="F42" s="48" t="str">
        <f t="shared" si="0"/>
        <v xml:space="preserve"> </v>
      </c>
      <c r="G42" s="48" t="str">
        <f t="shared" si="1"/>
        <v xml:space="preserve"> </v>
      </c>
      <c r="H42" s="28"/>
      <c r="I42" s="48" t="str">
        <f>IF(H42="","",IF(Sheet1!$A$1=2,IF(AND(H42&gt;=Sheet1!$C$1,H42&lt;=Sheet1!$D$1),"1",IF(OR(H42&gt;=Sheet1!$C$2,H42&lt;=Sheet1!$D$2),"2","ERROR")),IF(AND(H42&gt;=Sheet1!$C$1,H42&lt;=Sheet1!$D$1),"1",IF(AND(H42&gt;=Sheet1!$C$2,H42&lt;=Sheet1!$D$2),"2",IF(OR(H42&gt;=Sheet1!$C$3,H42&lt;=Sheet1!$D$3),"3","ERROR")))))</f>
        <v/>
      </c>
      <c r="J42" s="49" t="str">
        <f>IF(H42="","",IF(AND(H42&gt;=Sheet1!$F$1,H42&lt;=Sheet1!$G$1),"1",IF(AND(H42&gt;=Sheet1!$F$2,H42&lt;=Sheet1!$G$2),"2",IF(AND(H42&gt;=Sheet1!$F$3,H42&lt;=Sheet1!$G$3),"3",IF(AND(H42&gt;=Sheet1!$F$4,H42&lt;=Sheet1!$G$4),"4",IF(AND(H42&gt;=Sheet1!$F$5,H42&lt;=Sheet1!$G$5),"5",IF(AND(H42&gt;=Sheet1!$F$7,H42&lt;=Sheet1!$G$7),"7",IF(AND(H42&gt;=Sheet1!$F$8,H42&lt;=Sheet1!$G$8),"8",IF(OR(H42&gt;=Sheet1!$F$6,H42&lt;=Sheet1!$G$6),"6","ERROR")))))))))</f>
        <v/>
      </c>
      <c r="K42" s="4"/>
      <c r="L42" s="4"/>
      <c r="M42" s="6"/>
      <c r="N42" s="6"/>
      <c r="O42" s="8"/>
      <c r="P42" s="4"/>
      <c r="Q42" s="4"/>
      <c r="R42" s="5"/>
      <c r="S42" s="4"/>
      <c r="T42" s="4"/>
      <c r="U42" s="4"/>
      <c r="V42" s="4"/>
      <c r="W42" s="4"/>
      <c r="X42" s="4"/>
      <c r="Y42" s="4"/>
      <c r="Z42" s="4"/>
      <c r="AA42" s="4"/>
      <c r="AB42" s="4"/>
      <c r="AC42" s="50"/>
      <c r="AD42" s="50"/>
      <c r="AE42" s="50"/>
    </row>
    <row r="43" spans="1:31">
      <c r="A43" s="4"/>
      <c r="B43" s="4"/>
      <c r="C43" s="65"/>
      <c r="D43" s="7"/>
      <c r="E43" s="7"/>
      <c r="F43" s="48" t="str">
        <f t="shared" si="0"/>
        <v xml:space="preserve"> </v>
      </c>
      <c r="G43" s="48" t="str">
        <f t="shared" si="1"/>
        <v xml:space="preserve"> </v>
      </c>
      <c r="H43" s="28"/>
      <c r="I43" s="48" t="str">
        <f>IF(H43="","",IF(Sheet1!$A$1=2,IF(AND(H43&gt;=Sheet1!$C$1,H43&lt;=Sheet1!$D$1),"1",IF(OR(H43&gt;=Sheet1!$C$2,H43&lt;=Sheet1!$D$2),"2","ERROR")),IF(AND(H43&gt;=Sheet1!$C$1,H43&lt;=Sheet1!$D$1),"1",IF(AND(H43&gt;=Sheet1!$C$2,H43&lt;=Sheet1!$D$2),"2",IF(OR(H43&gt;=Sheet1!$C$3,H43&lt;=Sheet1!$D$3),"3","ERROR")))))</f>
        <v/>
      </c>
      <c r="J43" s="49" t="str">
        <f>IF(H43="","",IF(AND(H43&gt;=Sheet1!$F$1,H43&lt;=Sheet1!$G$1),"1",IF(AND(H43&gt;=Sheet1!$F$2,H43&lt;=Sheet1!$G$2),"2",IF(AND(H43&gt;=Sheet1!$F$3,H43&lt;=Sheet1!$G$3),"3",IF(AND(H43&gt;=Sheet1!$F$4,H43&lt;=Sheet1!$G$4),"4",IF(AND(H43&gt;=Sheet1!$F$5,H43&lt;=Sheet1!$G$5),"5",IF(AND(H43&gt;=Sheet1!$F$7,H43&lt;=Sheet1!$G$7),"7",IF(AND(H43&gt;=Sheet1!$F$8,H43&lt;=Sheet1!$G$8),"8",IF(OR(H43&gt;=Sheet1!$F$6,H43&lt;=Sheet1!$G$6),"6","ERROR")))))))))</f>
        <v/>
      </c>
      <c r="K43" s="4"/>
      <c r="L43" s="4"/>
      <c r="M43" s="6"/>
      <c r="N43" s="6"/>
      <c r="O43" s="8"/>
      <c r="P43" s="4"/>
      <c r="Q43" s="4"/>
      <c r="R43" s="5"/>
      <c r="S43" s="4"/>
      <c r="T43" s="4"/>
      <c r="U43" s="4"/>
      <c r="V43" s="4"/>
      <c r="W43" s="4"/>
      <c r="X43" s="4"/>
      <c r="Y43" s="4"/>
      <c r="Z43" s="4"/>
      <c r="AA43" s="4"/>
      <c r="AB43" s="4"/>
      <c r="AC43" s="50"/>
      <c r="AD43" s="50"/>
      <c r="AE43" s="50"/>
    </row>
    <row r="44" spans="1:31">
      <c r="A44" s="4"/>
      <c r="B44" s="4"/>
      <c r="C44" s="65"/>
      <c r="D44" s="7"/>
      <c r="E44" s="7"/>
      <c r="F44" s="48" t="str">
        <f t="shared" si="0"/>
        <v xml:space="preserve"> </v>
      </c>
      <c r="G44" s="48" t="str">
        <f t="shared" si="1"/>
        <v xml:space="preserve"> </v>
      </c>
      <c r="H44" s="28"/>
      <c r="I44" s="48" t="str">
        <f>IF(H44="","",IF(Sheet1!$A$1=2,IF(AND(H44&gt;=Sheet1!$C$1,H44&lt;=Sheet1!$D$1),"1",IF(OR(H44&gt;=Sheet1!$C$2,H44&lt;=Sheet1!$D$2),"2","ERROR")),IF(AND(H44&gt;=Sheet1!$C$1,H44&lt;=Sheet1!$D$1),"1",IF(AND(H44&gt;=Sheet1!$C$2,H44&lt;=Sheet1!$D$2),"2",IF(OR(H44&gt;=Sheet1!$C$3,H44&lt;=Sheet1!$D$3),"3","ERROR")))))</f>
        <v/>
      </c>
      <c r="J44" s="49" t="str">
        <f>IF(H44="","",IF(AND(H44&gt;=Sheet1!$F$1,H44&lt;=Sheet1!$G$1),"1",IF(AND(H44&gt;=Sheet1!$F$2,H44&lt;=Sheet1!$G$2),"2",IF(AND(H44&gt;=Sheet1!$F$3,H44&lt;=Sheet1!$G$3),"3",IF(AND(H44&gt;=Sheet1!$F$4,H44&lt;=Sheet1!$G$4),"4",IF(AND(H44&gt;=Sheet1!$F$5,H44&lt;=Sheet1!$G$5),"5",IF(AND(H44&gt;=Sheet1!$F$7,H44&lt;=Sheet1!$G$7),"7",IF(AND(H44&gt;=Sheet1!$F$8,H44&lt;=Sheet1!$G$8),"8",IF(OR(H44&gt;=Sheet1!$F$6,H44&lt;=Sheet1!$G$6),"6","ERROR")))))))))</f>
        <v/>
      </c>
      <c r="K44" s="4"/>
      <c r="L44" s="4"/>
      <c r="M44" s="6"/>
      <c r="N44" s="6"/>
      <c r="O44" s="8"/>
      <c r="P44" s="4"/>
      <c r="Q44" s="4"/>
      <c r="R44" s="5"/>
      <c r="S44" s="4"/>
      <c r="T44" s="4"/>
      <c r="U44" s="4"/>
      <c r="V44" s="4"/>
      <c r="W44" s="4"/>
      <c r="X44" s="4"/>
      <c r="Y44" s="4"/>
      <c r="Z44" s="4"/>
      <c r="AA44" s="4"/>
      <c r="AB44" s="4"/>
      <c r="AC44" s="50"/>
      <c r="AD44" s="50"/>
      <c r="AE44" s="50"/>
    </row>
    <row r="45" spans="1:31">
      <c r="A45" s="4"/>
      <c r="B45" s="4"/>
      <c r="C45" s="65"/>
      <c r="D45" s="7"/>
      <c r="E45" s="7"/>
      <c r="F45" s="48" t="str">
        <f t="shared" si="0"/>
        <v xml:space="preserve"> </v>
      </c>
      <c r="G45" s="48" t="str">
        <f t="shared" si="1"/>
        <v xml:space="preserve"> </v>
      </c>
      <c r="H45" s="28"/>
      <c r="I45" s="48" t="str">
        <f>IF(H45="","",IF(Sheet1!$A$1=2,IF(AND(H45&gt;=Sheet1!$C$1,H45&lt;=Sheet1!$D$1),"1",IF(OR(H45&gt;=Sheet1!$C$2,H45&lt;=Sheet1!$D$2),"2","ERROR")),IF(AND(H45&gt;=Sheet1!$C$1,H45&lt;=Sheet1!$D$1),"1",IF(AND(H45&gt;=Sheet1!$C$2,H45&lt;=Sheet1!$D$2),"2",IF(OR(H45&gt;=Sheet1!$C$3,H45&lt;=Sheet1!$D$3),"3","ERROR")))))</f>
        <v/>
      </c>
      <c r="J45" s="49" t="str">
        <f>IF(H45="","",IF(AND(H45&gt;=Sheet1!$F$1,H45&lt;=Sheet1!$G$1),"1",IF(AND(H45&gt;=Sheet1!$F$2,H45&lt;=Sheet1!$G$2),"2",IF(AND(H45&gt;=Sheet1!$F$3,H45&lt;=Sheet1!$G$3),"3",IF(AND(H45&gt;=Sheet1!$F$4,H45&lt;=Sheet1!$G$4),"4",IF(AND(H45&gt;=Sheet1!$F$5,H45&lt;=Sheet1!$G$5),"5",IF(AND(H45&gt;=Sheet1!$F$7,H45&lt;=Sheet1!$G$7),"7",IF(AND(H45&gt;=Sheet1!$F$8,H45&lt;=Sheet1!$G$8),"8",IF(OR(H45&gt;=Sheet1!$F$6,H45&lt;=Sheet1!$G$6),"6","ERROR")))))))))</f>
        <v/>
      </c>
      <c r="K45" s="4"/>
      <c r="L45" s="4"/>
      <c r="M45" s="6"/>
      <c r="N45" s="6"/>
      <c r="O45" s="8"/>
      <c r="P45" s="4"/>
      <c r="Q45" s="4"/>
      <c r="R45" s="5"/>
      <c r="S45" s="4"/>
      <c r="T45" s="4"/>
      <c r="U45" s="4"/>
      <c r="V45" s="4"/>
      <c r="W45" s="4"/>
      <c r="X45" s="4"/>
      <c r="Y45" s="4"/>
      <c r="Z45" s="4"/>
      <c r="AA45" s="4"/>
      <c r="AB45" s="4"/>
      <c r="AC45" s="50"/>
      <c r="AD45" s="50"/>
      <c r="AE45" s="50"/>
    </row>
    <row r="46" spans="1:31">
      <c r="A46" s="4"/>
      <c r="B46" s="4"/>
      <c r="C46" s="65"/>
      <c r="D46" s="7"/>
      <c r="E46" s="7"/>
      <c r="F46" s="48" t="str">
        <f t="shared" si="0"/>
        <v xml:space="preserve"> </v>
      </c>
      <c r="G46" s="48" t="str">
        <f t="shared" si="1"/>
        <v xml:space="preserve"> </v>
      </c>
      <c r="H46" s="28"/>
      <c r="I46" s="48" t="str">
        <f>IF(H46="","",IF(Sheet1!$A$1=2,IF(AND(H46&gt;=Sheet1!$C$1,H46&lt;=Sheet1!$D$1),"1",IF(OR(H46&gt;=Sheet1!$C$2,H46&lt;=Sheet1!$D$2),"2","ERROR")),IF(AND(H46&gt;=Sheet1!$C$1,H46&lt;=Sheet1!$D$1),"1",IF(AND(H46&gt;=Sheet1!$C$2,H46&lt;=Sheet1!$D$2),"2",IF(OR(H46&gt;=Sheet1!$C$3,H46&lt;=Sheet1!$D$3),"3","ERROR")))))</f>
        <v/>
      </c>
      <c r="J46" s="49" t="str">
        <f>IF(H46="","",IF(AND(H46&gt;=Sheet1!$F$1,H46&lt;=Sheet1!$G$1),"1",IF(AND(H46&gt;=Sheet1!$F$2,H46&lt;=Sheet1!$G$2),"2",IF(AND(H46&gt;=Sheet1!$F$3,H46&lt;=Sheet1!$G$3),"3",IF(AND(H46&gt;=Sheet1!$F$4,H46&lt;=Sheet1!$G$4),"4",IF(AND(H46&gt;=Sheet1!$F$5,H46&lt;=Sheet1!$G$5),"5",IF(AND(H46&gt;=Sheet1!$F$7,H46&lt;=Sheet1!$G$7),"7",IF(AND(H46&gt;=Sheet1!$F$8,H46&lt;=Sheet1!$G$8),"8",IF(OR(H46&gt;=Sheet1!$F$6,H46&lt;=Sheet1!$G$6),"6","ERROR")))))))))</f>
        <v/>
      </c>
      <c r="K46" s="4"/>
      <c r="L46" s="4"/>
      <c r="M46" s="6"/>
      <c r="N46" s="6"/>
      <c r="O46" s="8"/>
      <c r="P46" s="4"/>
      <c r="Q46" s="4"/>
      <c r="R46" s="5"/>
      <c r="S46" s="4"/>
      <c r="T46" s="4"/>
      <c r="U46" s="4"/>
      <c r="V46" s="4"/>
      <c r="W46" s="4"/>
      <c r="X46" s="4"/>
      <c r="Y46" s="4"/>
      <c r="Z46" s="4"/>
      <c r="AA46" s="4"/>
      <c r="AB46" s="4"/>
      <c r="AC46" s="50"/>
      <c r="AD46" s="50"/>
      <c r="AE46" s="50"/>
    </row>
    <row r="47" spans="1:31">
      <c r="A47" s="4"/>
      <c r="B47" s="4"/>
      <c r="C47" s="65"/>
      <c r="D47" s="7"/>
      <c r="E47" s="7"/>
      <c r="F47" s="48" t="str">
        <f t="shared" si="0"/>
        <v xml:space="preserve"> </v>
      </c>
      <c r="G47" s="48" t="str">
        <f t="shared" si="1"/>
        <v xml:space="preserve"> </v>
      </c>
      <c r="H47" s="28"/>
      <c r="I47" s="48" t="str">
        <f>IF(H47="","",IF(Sheet1!$A$1=2,IF(AND(H47&gt;=Sheet1!$C$1,H47&lt;=Sheet1!$D$1),"1",IF(OR(H47&gt;=Sheet1!$C$2,H47&lt;=Sheet1!$D$2),"2","ERROR")),IF(AND(H47&gt;=Sheet1!$C$1,H47&lt;=Sheet1!$D$1),"1",IF(AND(H47&gt;=Sheet1!$C$2,H47&lt;=Sheet1!$D$2),"2",IF(OR(H47&gt;=Sheet1!$C$3,H47&lt;=Sheet1!$D$3),"3","ERROR")))))</f>
        <v/>
      </c>
      <c r="J47" s="49" t="str">
        <f>IF(H47="","",IF(AND(H47&gt;=Sheet1!$F$1,H47&lt;=Sheet1!$G$1),"1",IF(AND(H47&gt;=Sheet1!$F$2,H47&lt;=Sheet1!$G$2),"2",IF(AND(H47&gt;=Sheet1!$F$3,H47&lt;=Sheet1!$G$3),"3",IF(AND(H47&gt;=Sheet1!$F$4,H47&lt;=Sheet1!$G$4),"4",IF(AND(H47&gt;=Sheet1!$F$5,H47&lt;=Sheet1!$G$5),"5",IF(AND(H47&gt;=Sheet1!$F$7,H47&lt;=Sheet1!$G$7),"7",IF(AND(H47&gt;=Sheet1!$F$8,H47&lt;=Sheet1!$G$8),"8",IF(OR(H47&gt;=Sheet1!$F$6,H47&lt;=Sheet1!$G$6),"6","ERROR")))))))))</f>
        <v/>
      </c>
      <c r="K47" s="4"/>
      <c r="L47" s="4"/>
      <c r="M47" s="6"/>
      <c r="N47" s="6"/>
      <c r="O47" s="8"/>
      <c r="P47" s="4"/>
      <c r="Q47" s="4"/>
      <c r="R47" s="5"/>
      <c r="S47" s="4"/>
      <c r="T47" s="4"/>
      <c r="U47" s="4"/>
      <c r="V47" s="4"/>
      <c r="W47" s="4"/>
      <c r="X47" s="4"/>
      <c r="Y47" s="4"/>
      <c r="Z47" s="4"/>
      <c r="AA47" s="4"/>
      <c r="AB47" s="4"/>
      <c r="AC47" s="50"/>
      <c r="AD47" s="50"/>
      <c r="AE47" s="50"/>
    </row>
    <row r="48" spans="1:31">
      <c r="A48" s="4"/>
      <c r="B48" s="4"/>
      <c r="C48" s="65"/>
      <c r="D48" s="7"/>
      <c r="E48" s="7"/>
      <c r="F48" s="48" t="str">
        <f t="shared" si="0"/>
        <v xml:space="preserve"> </v>
      </c>
      <c r="G48" s="48" t="str">
        <f t="shared" si="1"/>
        <v xml:space="preserve"> </v>
      </c>
      <c r="H48" s="28"/>
      <c r="I48" s="48" t="str">
        <f>IF(H48="","",IF(Sheet1!$A$1=2,IF(AND(H48&gt;=Sheet1!$C$1,H48&lt;=Sheet1!$D$1),"1",IF(OR(H48&gt;=Sheet1!$C$2,H48&lt;=Sheet1!$D$2),"2","ERROR")),IF(AND(H48&gt;=Sheet1!$C$1,H48&lt;=Sheet1!$D$1),"1",IF(AND(H48&gt;=Sheet1!$C$2,H48&lt;=Sheet1!$D$2),"2",IF(OR(H48&gt;=Sheet1!$C$3,H48&lt;=Sheet1!$D$3),"3","ERROR")))))</f>
        <v/>
      </c>
      <c r="J48" s="49" t="str">
        <f>IF(H48="","",IF(AND(H48&gt;=Sheet1!$F$1,H48&lt;=Sheet1!$G$1),"1",IF(AND(H48&gt;=Sheet1!$F$2,H48&lt;=Sheet1!$G$2),"2",IF(AND(H48&gt;=Sheet1!$F$3,H48&lt;=Sheet1!$G$3),"3",IF(AND(H48&gt;=Sheet1!$F$4,H48&lt;=Sheet1!$G$4),"4",IF(AND(H48&gt;=Sheet1!$F$5,H48&lt;=Sheet1!$G$5),"5",IF(AND(H48&gt;=Sheet1!$F$7,H48&lt;=Sheet1!$G$7),"7",IF(AND(H48&gt;=Sheet1!$F$8,H48&lt;=Sheet1!$G$8),"8",IF(OR(H48&gt;=Sheet1!$F$6,H48&lt;=Sheet1!$G$6),"6","ERROR")))))))))</f>
        <v/>
      </c>
      <c r="K48" s="4"/>
      <c r="L48" s="4"/>
      <c r="M48" s="6"/>
      <c r="N48" s="6"/>
      <c r="O48" s="8"/>
      <c r="P48" s="4"/>
      <c r="Q48" s="4"/>
      <c r="R48" s="5"/>
      <c r="S48" s="4"/>
      <c r="T48" s="4"/>
      <c r="U48" s="4"/>
      <c r="V48" s="4"/>
      <c r="W48" s="4"/>
      <c r="X48" s="4"/>
      <c r="Y48" s="4"/>
      <c r="Z48" s="4"/>
      <c r="AA48" s="4"/>
      <c r="AB48" s="4"/>
      <c r="AC48" s="50"/>
      <c r="AD48" s="50"/>
      <c r="AE48" s="50"/>
    </row>
    <row r="49" spans="1:31">
      <c r="A49" s="4"/>
      <c r="B49" s="4"/>
      <c r="C49" s="65"/>
      <c r="D49" s="7"/>
      <c r="E49" s="7"/>
      <c r="F49" s="48" t="str">
        <f t="shared" si="0"/>
        <v xml:space="preserve"> </v>
      </c>
      <c r="G49" s="48" t="str">
        <f t="shared" si="1"/>
        <v xml:space="preserve"> </v>
      </c>
      <c r="H49" s="28"/>
      <c r="I49" s="48" t="str">
        <f>IF(H49="","",IF(Sheet1!$A$1=2,IF(AND(H49&gt;=Sheet1!$C$1,H49&lt;=Sheet1!$D$1),"1",IF(OR(H49&gt;=Sheet1!$C$2,H49&lt;=Sheet1!$D$2),"2","ERROR")),IF(AND(H49&gt;=Sheet1!$C$1,H49&lt;=Sheet1!$D$1),"1",IF(AND(H49&gt;=Sheet1!$C$2,H49&lt;=Sheet1!$D$2),"2",IF(OR(H49&gt;=Sheet1!$C$3,H49&lt;=Sheet1!$D$3),"3","ERROR")))))</f>
        <v/>
      </c>
      <c r="J49" s="49" t="str">
        <f>IF(H49="","",IF(AND(H49&gt;=Sheet1!$F$1,H49&lt;=Sheet1!$G$1),"1",IF(AND(H49&gt;=Sheet1!$F$2,H49&lt;=Sheet1!$G$2),"2",IF(AND(H49&gt;=Sheet1!$F$3,H49&lt;=Sheet1!$G$3),"3",IF(AND(H49&gt;=Sheet1!$F$4,H49&lt;=Sheet1!$G$4),"4",IF(AND(H49&gt;=Sheet1!$F$5,H49&lt;=Sheet1!$G$5),"5",IF(AND(H49&gt;=Sheet1!$F$7,H49&lt;=Sheet1!$G$7),"7",IF(AND(H49&gt;=Sheet1!$F$8,H49&lt;=Sheet1!$G$8),"8",IF(OR(H49&gt;=Sheet1!$F$6,H49&lt;=Sheet1!$G$6),"6","ERROR")))))))))</f>
        <v/>
      </c>
      <c r="K49" s="4"/>
      <c r="L49" s="4"/>
      <c r="M49" s="6"/>
      <c r="N49" s="6"/>
      <c r="O49" s="8"/>
      <c r="P49" s="4"/>
      <c r="Q49" s="4"/>
      <c r="R49" s="5"/>
      <c r="S49" s="4"/>
      <c r="T49" s="4"/>
      <c r="U49" s="4"/>
      <c r="V49" s="4"/>
      <c r="W49" s="4"/>
      <c r="X49" s="4"/>
      <c r="Y49" s="4"/>
      <c r="Z49" s="4"/>
      <c r="AA49" s="4"/>
      <c r="AB49" s="4"/>
      <c r="AC49" s="50"/>
      <c r="AD49" s="50"/>
      <c r="AE49" s="50"/>
    </row>
    <row r="50" spans="1:31">
      <c r="A50" s="4"/>
      <c r="B50" s="4"/>
      <c r="C50" s="65"/>
      <c r="D50" s="7"/>
      <c r="E50" s="7"/>
      <c r="F50" s="48" t="str">
        <f t="shared" si="0"/>
        <v xml:space="preserve"> </v>
      </c>
      <c r="G50" s="48" t="str">
        <f t="shared" si="1"/>
        <v xml:space="preserve"> </v>
      </c>
      <c r="H50" s="28"/>
      <c r="I50" s="48" t="str">
        <f>IF(H50="","",IF(Sheet1!$A$1=2,IF(AND(H50&gt;=Sheet1!$C$1,H50&lt;=Sheet1!$D$1),"1",IF(OR(H50&gt;=Sheet1!$C$2,H50&lt;=Sheet1!$D$2),"2","ERROR")),IF(AND(H50&gt;=Sheet1!$C$1,H50&lt;=Sheet1!$D$1),"1",IF(AND(H50&gt;=Sheet1!$C$2,H50&lt;=Sheet1!$D$2),"2",IF(OR(H50&gt;=Sheet1!$C$3,H50&lt;=Sheet1!$D$3),"3","ERROR")))))</f>
        <v/>
      </c>
      <c r="J50" s="49" t="str">
        <f>IF(H50="","",IF(AND(H50&gt;=Sheet1!$F$1,H50&lt;=Sheet1!$G$1),"1",IF(AND(H50&gt;=Sheet1!$F$2,H50&lt;=Sheet1!$G$2),"2",IF(AND(H50&gt;=Sheet1!$F$3,H50&lt;=Sheet1!$G$3),"3",IF(AND(H50&gt;=Sheet1!$F$4,H50&lt;=Sheet1!$G$4),"4",IF(AND(H50&gt;=Sheet1!$F$5,H50&lt;=Sheet1!$G$5),"5",IF(AND(H50&gt;=Sheet1!$F$7,H50&lt;=Sheet1!$G$7),"7",IF(AND(H50&gt;=Sheet1!$F$8,H50&lt;=Sheet1!$G$8),"8",IF(OR(H50&gt;=Sheet1!$F$6,H50&lt;=Sheet1!$G$6),"6","ERROR")))))))))</f>
        <v/>
      </c>
      <c r="K50" s="4"/>
      <c r="L50" s="4"/>
      <c r="M50" s="6"/>
      <c r="N50" s="6"/>
      <c r="O50" s="8"/>
      <c r="P50" s="4"/>
      <c r="Q50" s="4"/>
      <c r="R50" s="5"/>
      <c r="S50" s="4"/>
      <c r="T50" s="4"/>
      <c r="U50" s="4"/>
      <c r="V50" s="4"/>
      <c r="W50" s="4"/>
      <c r="X50" s="4"/>
      <c r="Y50" s="4"/>
      <c r="Z50" s="4"/>
      <c r="AA50" s="4"/>
      <c r="AB50" s="4"/>
      <c r="AC50" s="50"/>
      <c r="AD50" s="50"/>
      <c r="AE50" s="50"/>
    </row>
    <row r="51" spans="1:31">
      <c r="A51" s="4"/>
      <c r="B51" s="4"/>
      <c r="C51" s="65"/>
      <c r="D51" s="7"/>
      <c r="E51" s="7"/>
      <c r="F51" s="48" t="str">
        <f t="shared" si="0"/>
        <v xml:space="preserve"> </v>
      </c>
      <c r="G51" s="48" t="str">
        <f t="shared" si="1"/>
        <v xml:space="preserve"> </v>
      </c>
      <c r="H51" s="28"/>
      <c r="I51" s="48" t="str">
        <f>IF(H51="","",IF(Sheet1!$A$1=2,IF(AND(H51&gt;=Sheet1!$C$1,H51&lt;=Sheet1!$D$1),"1",IF(OR(H51&gt;=Sheet1!$C$2,H51&lt;=Sheet1!$D$2),"2","ERROR")),IF(AND(H51&gt;=Sheet1!$C$1,H51&lt;=Sheet1!$D$1),"1",IF(AND(H51&gt;=Sheet1!$C$2,H51&lt;=Sheet1!$D$2),"2",IF(OR(H51&gt;=Sheet1!$C$3,H51&lt;=Sheet1!$D$3),"3","ERROR")))))</f>
        <v/>
      </c>
      <c r="J51" s="49" t="str">
        <f>IF(H51="","",IF(AND(H51&gt;=Sheet1!$F$1,H51&lt;=Sheet1!$G$1),"1",IF(AND(H51&gt;=Sheet1!$F$2,H51&lt;=Sheet1!$G$2),"2",IF(AND(H51&gt;=Sheet1!$F$3,H51&lt;=Sheet1!$G$3),"3",IF(AND(H51&gt;=Sheet1!$F$4,H51&lt;=Sheet1!$G$4),"4",IF(AND(H51&gt;=Sheet1!$F$5,H51&lt;=Sheet1!$G$5),"5",IF(AND(H51&gt;=Sheet1!$F$7,H51&lt;=Sheet1!$G$7),"7",IF(AND(H51&gt;=Sheet1!$F$8,H51&lt;=Sheet1!$G$8),"8",IF(OR(H51&gt;=Sheet1!$F$6,H51&lt;=Sheet1!$G$6),"6","ERROR")))))))))</f>
        <v/>
      </c>
      <c r="K51" s="4"/>
      <c r="L51" s="4"/>
      <c r="M51" s="6"/>
      <c r="N51" s="6"/>
      <c r="O51" s="8"/>
      <c r="P51" s="4"/>
      <c r="Q51" s="4"/>
      <c r="R51" s="5"/>
      <c r="S51" s="4"/>
      <c r="T51" s="4"/>
      <c r="U51" s="4"/>
      <c r="V51" s="4"/>
      <c r="W51" s="4"/>
      <c r="X51" s="4"/>
      <c r="Y51" s="4"/>
      <c r="Z51" s="4"/>
      <c r="AA51" s="4"/>
      <c r="AB51" s="4"/>
      <c r="AC51" s="50"/>
      <c r="AD51" s="50"/>
      <c r="AE51" s="50"/>
    </row>
    <row r="52" spans="1:31">
      <c r="A52" s="4"/>
      <c r="B52" s="4"/>
      <c r="C52" s="65"/>
      <c r="D52" s="7"/>
      <c r="E52" s="7"/>
      <c r="F52" s="48" t="str">
        <f t="shared" si="0"/>
        <v xml:space="preserve"> </v>
      </c>
      <c r="G52" s="48" t="str">
        <f t="shared" si="1"/>
        <v xml:space="preserve"> </v>
      </c>
      <c r="H52" s="28"/>
      <c r="I52" s="48" t="str">
        <f>IF(H52="","",IF(Sheet1!$A$1=2,IF(AND(H52&gt;=Sheet1!$C$1,H52&lt;=Sheet1!$D$1),"1",IF(OR(H52&gt;=Sheet1!$C$2,H52&lt;=Sheet1!$D$2),"2","ERROR")),IF(AND(H52&gt;=Sheet1!$C$1,H52&lt;=Sheet1!$D$1),"1",IF(AND(H52&gt;=Sheet1!$C$2,H52&lt;=Sheet1!$D$2),"2",IF(OR(H52&gt;=Sheet1!$C$3,H52&lt;=Sheet1!$D$3),"3","ERROR")))))</f>
        <v/>
      </c>
      <c r="J52" s="49" t="str">
        <f>IF(H52="","",IF(AND(H52&gt;=Sheet1!$F$1,H52&lt;=Sheet1!$G$1),"1",IF(AND(H52&gt;=Sheet1!$F$2,H52&lt;=Sheet1!$G$2),"2",IF(AND(H52&gt;=Sheet1!$F$3,H52&lt;=Sheet1!$G$3),"3",IF(AND(H52&gt;=Sheet1!$F$4,H52&lt;=Sheet1!$G$4),"4",IF(AND(H52&gt;=Sheet1!$F$5,H52&lt;=Sheet1!$G$5),"5",IF(AND(H52&gt;=Sheet1!$F$7,H52&lt;=Sheet1!$G$7),"7",IF(AND(H52&gt;=Sheet1!$F$8,H52&lt;=Sheet1!$G$8),"8",IF(OR(H52&gt;=Sheet1!$F$6,H52&lt;=Sheet1!$G$6),"6","ERROR")))))))))</f>
        <v/>
      </c>
      <c r="K52" s="4"/>
      <c r="L52" s="4"/>
      <c r="M52" s="6"/>
      <c r="N52" s="6"/>
      <c r="O52" s="8"/>
      <c r="P52" s="4"/>
      <c r="Q52" s="4"/>
      <c r="R52" s="5"/>
      <c r="S52" s="4"/>
      <c r="T52" s="4"/>
      <c r="U52" s="4"/>
      <c r="V52" s="4"/>
      <c r="W52" s="4"/>
      <c r="X52" s="4"/>
      <c r="Y52" s="4"/>
      <c r="Z52" s="4"/>
      <c r="AA52" s="4"/>
      <c r="AB52" s="4"/>
      <c r="AC52" s="50"/>
      <c r="AD52" s="50"/>
      <c r="AE52" s="50"/>
    </row>
    <row r="53" spans="1:31">
      <c r="A53" s="4"/>
      <c r="B53" s="4"/>
      <c r="C53" s="65"/>
      <c r="D53" s="7"/>
      <c r="E53" s="7"/>
      <c r="F53" s="48" t="str">
        <f t="shared" si="0"/>
        <v xml:space="preserve"> </v>
      </c>
      <c r="G53" s="48" t="str">
        <f t="shared" si="1"/>
        <v xml:space="preserve"> </v>
      </c>
      <c r="H53" s="28"/>
      <c r="I53" s="48" t="str">
        <f>IF(H53="","",IF(Sheet1!$A$1=2,IF(AND(H53&gt;=Sheet1!$C$1,H53&lt;=Sheet1!$D$1),"1",IF(OR(H53&gt;=Sheet1!$C$2,H53&lt;=Sheet1!$D$2),"2","ERROR")),IF(AND(H53&gt;=Sheet1!$C$1,H53&lt;=Sheet1!$D$1),"1",IF(AND(H53&gt;=Sheet1!$C$2,H53&lt;=Sheet1!$D$2),"2",IF(OR(H53&gt;=Sheet1!$C$3,H53&lt;=Sheet1!$D$3),"3","ERROR")))))</f>
        <v/>
      </c>
      <c r="J53" s="49" t="str">
        <f>IF(H53="","",IF(AND(H53&gt;=Sheet1!$F$1,H53&lt;=Sheet1!$G$1),"1",IF(AND(H53&gt;=Sheet1!$F$2,H53&lt;=Sheet1!$G$2),"2",IF(AND(H53&gt;=Sheet1!$F$3,H53&lt;=Sheet1!$G$3),"3",IF(AND(H53&gt;=Sheet1!$F$4,H53&lt;=Sheet1!$G$4),"4",IF(AND(H53&gt;=Sheet1!$F$5,H53&lt;=Sheet1!$G$5),"5",IF(AND(H53&gt;=Sheet1!$F$7,H53&lt;=Sheet1!$G$7),"7",IF(AND(H53&gt;=Sheet1!$F$8,H53&lt;=Sheet1!$G$8),"8",IF(OR(H53&gt;=Sheet1!$F$6,H53&lt;=Sheet1!$G$6),"6","ERROR")))))))))</f>
        <v/>
      </c>
      <c r="K53" s="4"/>
      <c r="L53" s="4"/>
      <c r="M53" s="6"/>
      <c r="N53" s="6"/>
      <c r="O53" s="8"/>
      <c r="P53" s="4"/>
      <c r="Q53" s="4"/>
      <c r="R53" s="5"/>
      <c r="S53" s="4"/>
      <c r="T53" s="4"/>
      <c r="U53" s="4"/>
      <c r="V53" s="4"/>
      <c r="W53" s="4"/>
      <c r="X53" s="4"/>
      <c r="Y53" s="4"/>
      <c r="Z53" s="4"/>
      <c r="AA53" s="4"/>
      <c r="AB53" s="4"/>
      <c r="AC53" s="50"/>
      <c r="AD53" s="50"/>
      <c r="AE53" s="50"/>
    </row>
    <row r="54" spans="1:31">
      <c r="A54" s="4"/>
      <c r="B54" s="4"/>
      <c r="C54" s="65"/>
      <c r="D54" s="7"/>
      <c r="E54" s="7"/>
      <c r="F54" s="48" t="str">
        <f t="shared" si="0"/>
        <v xml:space="preserve"> </v>
      </c>
      <c r="G54" s="48" t="str">
        <f t="shared" si="1"/>
        <v xml:space="preserve"> </v>
      </c>
      <c r="H54" s="28"/>
      <c r="I54" s="48" t="str">
        <f>IF(H54="","",IF(Sheet1!$A$1=2,IF(AND(H54&gt;=Sheet1!$C$1,H54&lt;=Sheet1!$D$1),"1",IF(OR(H54&gt;=Sheet1!$C$2,H54&lt;=Sheet1!$D$2),"2","ERROR")),IF(AND(H54&gt;=Sheet1!$C$1,H54&lt;=Sheet1!$D$1),"1",IF(AND(H54&gt;=Sheet1!$C$2,H54&lt;=Sheet1!$D$2),"2",IF(OR(H54&gt;=Sheet1!$C$3,H54&lt;=Sheet1!$D$3),"3","ERROR")))))</f>
        <v/>
      </c>
      <c r="J54" s="49" t="str">
        <f>IF(H54="","",IF(AND(H54&gt;=Sheet1!$F$1,H54&lt;=Sheet1!$G$1),"1",IF(AND(H54&gt;=Sheet1!$F$2,H54&lt;=Sheet1!$G$2),"2",IF(AND(H54&gt;=Sheet1!$F$3,H54&lt;=Sheet1!$G$3),"3",IF(AND(H54&gt;=Sheet1!$F$4,H54&lt;=Sheet1!$G$4),"4",IF(AND(H54&gt;=Sheet1!$F$5,H54&lt;=Sheet1!$G$5),"5",IF(AND(H54&gt;=Sheet1!$F$7,H54&lt;=Sheet1!$G$7),"7",IF(AND(H54&gt;=Sheet1!$F$8,H54&lt;=Sheet1!$G$8),"8",IF(OR(H54&gt;=Sheet1!$F$6,H54&lt;=Sheet1!$G$6),"6","ERROR")))))))))</f>
        <v/>
      </c>
      <c r="K54" s="4"/>
      <c r="L54" s="4"/>
      <c r="M54" s="6"/>
      <c r="N54" s="6"/>
      <c r="O54" s="8"/>
      <c r="P54" s="4"/>
      <c r="Q54" s="4"/>
      <c r="R54" s="5"/>
      <c r="S54" s="4"/>
      <c r="T54" s="4"/>
      <c r="U54" s="4"/>
      <c r="V54" s="4"/>
      <c r="W54" s="4"/>
      <c r="X54" s="4"/>
      <c r="Y54" s="4"/>
      <c r="Z54" s="4"/>
      <c r="AA54" s="4"/>
      <c r="AB54" s="4"/>
      <c r="AC54" s="50"/>
      <c r="AD54" s="50"/>
      <c r="AE54" s="50"/>
    </row>
    <row r="55" spans="1:31">
      <c r="A55" s="4"/>
      <c r="B55" s="4"/>
      <c r="C55" s="65"/>
      <c r="D55" s="7"/>
      <c r="E55" s="7"/>
      <c r="F55" s="48" t="str">
        <f t="shared" si="0"/>
        <v xml:space="preserve"> </v>
      </c>
      <c r="G55" s="48" t="str">
        <f t="shared" si="1"/>
        <v xml:space="preserve"> </v>
      </c>
      <c r="H55" s="28"/>
      <c r="I55" s="48" t="str">
        <f>IF(H55="","",IF(Sheet1!$A$1=2,IF(AND(H55&gt;=Sheet1!$C$1,H55&lt;=Sheet1!$D$1),"1",IF(OR(H55&gt;=Sheet1!$C$2,H55&lt;=Sheet1!$D$2),"2","ERROR")),IF(AND(H55&gt;=Sheet1!$C$1,H55&lt;=Sheet1!$D$1),"1",IF(AND(H55&gt;=Sheet1!$C$2,H55&lt;=Sheet1!$D$2),"2",IF(OR(H55&gt;=Sheet1!$C$3,H55&lt;=Sheet1!$D$3),"3","ERROR")))))</f>
        <v/>
      </c>
      <c r="J55" s="49" t="str">
        <f>IF(H55="","",IF(AND(H55&gt;=Sheet1!$F$1,H55&lt;=Sheet1!$G$1),"1",IF(AND(H55&gt;=Sheet1!$F$2,H55&lt;=Sheet1!$G$2),"2",IF(AND(H55&gt;=Sheet1!$F$3,H55&lt;=Sheet1!$G$3),"3",IF(AND(H55&gt;=Sheet1!$F$4,H55&lt;=Sheet1!$G$4),"4",IF(AND(H55&gt;=Sheet1!$F$5,H55&lt;=Sheet1!$G$5),"5",IF(AND(H55&gt;=Sheet1!$F$7,H55&lt;=Sheet1!$G$7),"7",IF(AND(H55&gt;=Sheet1!$F$8,H55&lt;=Sheet1!$G$8),"8",IF(OR(H55&gt;=Sheet1!$F$6,H55&lt;=Sheet1!$G$6),"6","ERROR")))))))))</f>
        <v/>
      </c>
      <c r="K55" s="4"/>
      <c r="L55" s="4"/>
      <c r="M55" s="6"/>
      <c r="N55" s="6"/>
      <c r="O55" s="8"/>
      <c r="P55" s="4"/>
      <c r="Q55" s="4"/>
      <c r="R55" s="5"/>
      <c r="S55" s="4"/>
      <c r="T55" s="4"/>
      <c r="U55" s="4"/>
      <c r="V55" s="4"/>
      <c r="W55" s="4"/>
      <c r="X55" s="4"/>
      <c r="Y55" s="4"/>
      <c r="Z55" s="4"/>
      <c r="AA55" s="4"/>
      <c r="AB55" s="4"/>
      <c r="AC55" s="50"/>
      <c r="AD55" s="50"/>
      <c r="AE55" s="50"/>
    </row>
    <row r="56" spans="1:31">
      <c r="A56" s="4"/>
      <c r="B56" s="4"/>
      <c r="C56" s="65"/>
      <c r="D56" s="7"/>
      <c r="E56" s="7"/>
      <c r="F56" s="48" t="str">
        <f t="shared" si="0"/>
        <v xml:space="preserve"> </v>
      </c>
      <c r="G56" s="48" t="str">
        <f t="shared" si="1"/>
        <v xml:space="preserve"> </v>
      </c>
      <c r="H56" s="28"/>
      <c r="I56" s="48" t="str">
        <f>IF(H56="","",IF(Sheet1!$A$1=2,IF(AND(H56&gt;=Sheet1!$C$1,H56&lt;=Sheet1!$D$1),"1",IF(OR(H56&gt;=Sheet1!$C$2,H56&lt;=Sheet1!$D$2),"2","ERROR")),IF(AND(H56&gt;=Sheet1!$C$1,H56&lt;=Sheet1!$D$1),"1",IF(AND(H56&gt;=Sheet1!$C$2,H56&lt;=Sheet1!$D$2),"2",IF(OR(H56&gt;=Sheet1!$C$3,H56&lt;=Sheet1!$D$3),"3","ERROR")))))</f>
        <v/>
      </c>
      <c r="J56" s="49" t="str">
        <f>IF(H56="","",IF(AND(H56&gt;=Sheet1!$F$1,H56&lt;=Sheet1!$G$1),"1",IF(AND(H56&gt;=Sheet1!$F$2,H56&lt;=Sheet1!$G$2),"2",IF(AND(H56&gt;=Sheet1!$F$3,H56&lt;=Sheet1!$G$3),"3",IF(AND(H56&gt;=Sheet1!$F$4,H56&lt;=Sheet1!$G$4),"4",IF(AND(H56&gt;=Sheet1!$F$5,H56&lt;=Sheet1!$G$5),"5",IF(AND(H56&gt;=Sheet1!$F$7,H56&lt;=Sheet1!$G$7),"7",IF(AND(H56&gt;=Sheet1!$F$8,H56&lt;=Sheet1!$G$8),"8",IF(OR(H56&gt;=Sheet1!$F$6,H56&lt;=Sheet1!$G$6),"6","ERROR")))))))))</f>
        <v/>
      </c>
      <c r="K56" s="4"/>
      <c r="L56" s="4"/>
      <c r="M56" s="6"/>
      <c r="N56" s="6"/>
      <c r="O56" s="8"/>
      <c r="P56" s="4"/>
      <c r="Q56" s="4"/>
      <c r="R56" s="5"/>
      <c r="S56" s="4"/>
      <c r="T56" s="4"/>
      <c r="U56" s="4"/>
      <c r="V56" s="4"/>
      <c r="W56" s="4"/>
      <c r="X56" s="4"/>
      <c r="Y56" s="4"/>
      <c r="Z56" s="4"/>
      <c r="AA56" s="4"/>
      <c r="AB56" s="4"/>
      <c r="AC56" s="50"/>
      <c r="AD56" s="50"/>
      <c r="AE56" s="50"/>
    </row>
    <row r="57" spans="1:31">
      <c r="A57" s="4"/>
      <c r="B57" s="4"/>
      <c r="C57" s="65"/>
      <c r="D57" s="7"/>
      <c r="E57" s="7"/>
      <c r="F57" s="48" t="str">
        <f t="shared" si="0"/>
        <v xml:space="preserve"> </v>
      </c>
      <c r="G57" s="48" t="str">
        <f t="shared" si="1"/>
        <v xml:space="preserve"> </v>
      </c>
      <c r="H57" s="28"/>
      <c r="I57" s="48" t="str">
        <f>IF(H57="","",IF(Sheet1!$A$1=2,IF(AND(H57&gt;=Sheet1!$C$1,H57&lt;=Sheet1!$D$1),"1",IF(OR(H57&gt;=Sheet1!$C$2,H57&lt;=Sheet1!$D$2),"2","ERROR")),IF(AND(H57&gt;=Sheet1!$C$1,H57&lt;=Sheet1!$D$1),"1",IF(AND(H57&gt;=Sheet1!$C$2,H57&lt;=Sheet1!$D$2),"2",IF(OR(H57&gt;=Sheet1!$C$3,H57&lt;=Sheet1!$D$3),"3","ERROR")))))</f>
        <v/>
      </c>
      <c r="J57" s="49" t="str">
        <f>IF(H57="","",IF(AND(H57&gt;=Sheet1!$F$1,H57&lt;=Sheet1!$G$1),"1",IF(AND(H57&gt;=Sheet1!$F$2,H57&lt;=Sheet1!$G$2),"2",IF(AND(H57&gt;=Sheet1!$F$3,H57&lt;=Sheet1!$G$3),"3",IF(AND(H57&gt;=Sheet1!$F$4,H57&lt;=Sheet1!$G$4),"4",IF(AND(H57&gt;=Sheet1!$F$5,H57&lt;=Sheet1!$G$5),"5",IF(AND(H57&gt;=Sheet1!$F$7,H57&lt;=Sheet1!$G$7),"7",IF(AND(H57&gt;=Sheet1!$F$8,H57&lt;=Sheet1!$G$8),"8",IF(OR(H57&gt;=Sheet1!$F$6,H57&lt;=Sheet1!$G$6),"6","ERROR")))))))))</f>
        <v/>
      </c>
      <c r="K57" s="4"/>
      <c r="L57" s="4"/>
      <c r="M57" s="6"/>
      <c r="N57" s="6"/>
      <c r="O57" s="8"/>
      <c r="P57" s="4"/>
      <c r="Q57" s="4"/>
      <c r="R57" s="5"/>
      <c r="S57" s="4"/>
      <c r="T57" s="4"/>
      <c r="U57" s="4"/>
      <c r="V57" s="4"/>
      <c r="W57" s="4"/>
      <c r="X57" s="4"/>
      <c r="Y57" s="4"/>
      <c r="Z57" s="4"/>
      <c r="AA57" s="4"/>
      <c r="AB57" s="4"/>
      <c r="AC57" s="50"/>
      <c r="AD57" s="50"/>
      <c r="AE57" s="50"/>
    </row>
    <row r="58" spans="1:31">
      <c r="A58" s="4"/>
      <c r="B58" s="4"/>
      <c r="C58" s="65"/>
      <c r="D58" s="7"/>
      <c r="E58" s="7"/>
      <c r="F58" s="48" t="str">
        <f t="shared" si="0"/>
        <v xml:space="preserve"> </v>
      </c>
      <c r="G58" s="48" t="str">
        <f t="shared" si="1"/>
        <v xml:space="preserve"> </v>
      </c>
      <c r="H58" s="28"/>
      <c r="I58" s="48" t="str">
        <f>IF(H58="","",IF(Sheet1!$A$1=2,IF(AND(H58&gt;=Sheet1!$C$1,H58&lt;=Sheet1!$D$1),"1",IF(OR(H58&gt;=Sheet1!$C$2,H58&lt;=Sheet1!$D$2),"2","ERROR")),IF(AND(H58&gt;=Sheet1!$C$1,H58&lt;=Sheet1!$D$1),"1",IF(AND(H58&gt;=Sheet1!$C$2,H58&lt;=Sheet1!$D$2),"2",IF(OR(H58&gt;=Sheet1!$C$3,H58&lt;=Sheet1!$D$3),"3","ERROR")))))</f>
        <v/>
      </c>
      <c r="J58" s="49" t="str">
        <f>IF(H58="","",IF(AND(H58&gt;=Sheet1!$F$1,H58&lt;=Sheet1!$G$1),"1",IF(AND(H58&gt;=Sheet1!$F$2,H58&lt;=Sheet1!$G$2),"2",IF(AND(H58&gt;=Sheet1!$F$3,H58&lt;=Sheet1!$G$3),"3",IF(AND(H58&gt;=Sheet1!$F$4,H58&lt;=Sheet1!$G$4),"4",IF(AND(H58&gt;=Sheet1!$F$5,H58&lt;=Sheet1!$G$5),"5",IF(AND(H58&gt;=Sheet1!$F$7,H58&lt;=Sheet1!$G$7),"7",IF(AND(H58&gt;=Sheet1!$F$8,H58&lt;=Sheet1!$G$8),"8",IF(OR(H58&gt;=Sheet1!$F$6,H58&lt;=Sheet1!$G$6),"6","ERROR")))))))))</f>
        <v/>
      </c>
      <c r="K58" s="4"/>
      <c r="L58" s="4"/>
      <c r="M58" s="6"/>
      <c r="N58" s="6"/>
      <c r="O58" s="8"/>
      <c r="P58" s="4"/>
      <c r="Q58" s="4"/>
      <c r="R58" s="5"/>
      <c r="S58" s="4"/>
      <c r="T58" s="4"/>
      <c r="U58" s="4"/>
      <c r="V58" s="4"/>
      <c r="W58" s="4"/>
      <c r="X58" s="4"/>
      <c r="Y58" s="4"/>
      <c r="Z58" s="4"/>
      <c r="AA58" s="4"/>
      <c r="AB58" s="4"/>
      <c r="AC58" s="50"/>
      <c r="AD58" s="50"/>
      <c r="AE58" s="50"/>
    </row>
    <row r="59" spans="1:31">
      <c r="A59" s="4"/>
      <c r="B59" s="4"/>
      <c r="C59" s="65"/>
      <c r="D59" s="7"/>
      <c r="E59" s="7"/>
      <c r="F59" s="48" t="str">
        <f t="shared" si="0"/>
        <v xml:space="preserve"> </v>
      </c>
      <c r="G59" s="48" t="str">
        <f t="shared" si="1"/>
        <v xml:space="preserve"> </v>
      </c>
      <c r="H59" s="28"/>
      <c r="I59" s="48" t="str">
        <f>IF(H59="","",IF(Sheet1!$A$1=2,IF(AND(H59&gt;=Sheet1!$C$1,H59&lt;=Sheet1!$D$1),"1",IF(OR(H59&gt;=Sheet1!$C$2,H59&lt;=Sheet1!$D$2),"2","ERROR")),IF(AND(H59&gt;=Sheet1!$C$1,H59&lt;=Sheet1!$D$1),"1",IF(AND(H59&gt;=Sheet1!$C$2,H59&lt;=Sheet1!$D$2),"2",IF(OR(H59&gt;=Sheet1!$C$3,H59&lt;=Sheet1!$D$3),"3","ERROR")))))</f>
        <v/>
      </c>
      <c r="J59" s="49" t="str">
        <f>IF(H59="","",IF(AND(H59&gt;=Sheet1!$F$1,H59&lt;=Sheet1!$G$1),"1",IF(AND(H59&gt;=Sheet1!$F$2,H59&lt;=Sheet1!$G$2),"2",IF(AND(H59&gt;=Sheet1!$F$3,H59&lt;=Sheet1!$G$3),"3",IF(AND(H59&gt;=Sheet1!$F$4,H59&lt;=Sheet1!$G$4),"4",IF(AND(H59&gt;=Sheet1!$F$5,H59&lt;=Sheet1!$G$5),"5",IF(AND(H59&gt;=Sheet1!$F$7,H59&lt;=Sheet1!$G$7),"7",IF(AND(H59&gt;=Sheet1!$F$8,H59&lt;=Sheet1!$G$8),"8",IF(OR(H59&gt;=Sheet1!$F$6,H59&lt;=Sheet1!$G$6),"6","ERROR")))))))))</f>
        <v/>
      </c>
      <c r="K59" s="4"/>
      <c r="L59" s="4"/>
      <c r="M59" s="6"/>
      <c r="N59" s="6"/>
      <c r="O59" s="8"/>
      <c r="P59" s="4"/>
      <c r="Q59" s="4"/>
      <c r="R59" s="5"/>
      <c r="S59" s="4"/>
      <c r="T59" s="4"/>
      <c r="U59" s="4"/>
      <c r="V59" s="4"/>
      <c r="W59" s="4"/>
      <c r="X59" s="4"/>
      <c r="Y59" s="4"/>
      <c r="Z59" s="4"/>
      <c r="AA59" s="4"/>
      <c r="AB59" s="4"/>
      <c r="AC59" s="50"/>
      <c r="AD59" s="50"/>
      <c r="AE59" s="50"/>
    </row>
    <row r="60" spans="1:31">
      <c r="A60" s="4"/>
      <c r="B60" s="4"/>
      <c r="C60" s="65"/>
      <c r="D60" s="7"/>
      <c r="E60" s="7"/>
      <c r="F60" s="48" t="str">
        <f t="shared" si="0"/>
        <v xml:space="preserve"> </v>
      </c>
      <c r="G60" s="48" t="str">
        <f t="shared" si="1"/>
        <v xml:space="preserve"> </v>
      </c>
      <c r="H60" s="28"/>
      <c r="I60" s="48" t="str">
        <f>IF(H60="","",IF(Sheet1!$A$1=2,IF(AND(H60&gt;=Sheet1!$C$1,H60&lt;=Sheet1!$D$1),"1",IF(OR(H60&gt;=Sheet1!$C$2,H60&lt;=Sheet1!$D$2),"2","ERROR")),IF(AND(H60&gt;=Sheet1!$C$1,H60&lt;=Sheet1!$D$1),"1",IF(AND(H60&gt;=Sheet1!$C$2,H60&lt;=Sheet1!$D$2),"2",IF(OR(H60&gt;=Sheet1!$C$3,H60&lt;=Sheet1!$D$3),"3","ERROR")))))</f>
        <v/>
      </c>
      <c r="J60" s="49" t="str">
        <f>IF(H60="","",IF(AND(H60&gt;=Sheet1!$F$1,H60&lt;=Sheet1!$G$1),"1",IF(AND(H60&gt;=Sheet1!$F$2,H60&lt;=Sheet1!$G$2),"2",IF(AND(H60&gt;=Sheet1!$F$3,H60&lt;=Sheet1!$G$3),"3",IF(AND(H60&gt;=Sheet1!$F$4,H60&lt;=Sheet1!$G$4),"4",IF(AND(H60&gt;=Sheet1!$F$5,H60&lt;=Sheet1!$G$5),"5",IF(AND(H60&gt;=Sheet1!$F$7,H60&lt;=Sheet1!$G$7),"7",IF(AND(H60&gt;=Sheet1!$F$8,H60&lt;=Sheet1!$G$8),"8",IF(OR(H60&gt;=Sheet1!$F$6,H60&lt;=Sheet1!$G$6),"6","ERROR")))))))))</f>
        <v/>
      </c>
      <c r="K60" s="4"/>
      <c r="L60" s="4"/>
      <c r="M60" s="6"/>
      <c r="N60" s="6"/>
      <c r="O60" s="8"/>
      <c r="P60" s="4"/>
      <c r="Q60" s="4"/>
      <c r="R60" s="5"/>
      <c r="S60" s="4"/>
      <c r="T60" s="4"/>
      <c r="U60" s="4"/>
      <c r="V60" s="4"/>
      <c r="W60" s="4"/>
      <c r="X60" s="4"/>
      <c r="Y60" s="4"/>
      <c r="Z60" s="4"/>
      <c r="AA60" s="4"/>
      <c r="AB60" s="4"/>
      <c r="AC60" s="50"/>
      <c r="AD60" s="50"/>
      <c r="AE60" s="50"/>
    </row>
    <row r="61" spans="1:31">
      <c r="A61" s="4"/>
      <c r="B61" s="4"/>
      <c r="C61" s="65"/>
      <c r="D61" s="7"/>
      <c r="E61" s="7"/>
      <c r="F61" s="48" t="str">
        <f t="shared" si="0"/>
        <v xml:space="preserve"> </v>
      </c>
      <c r="G61" s="48" t="str">
        <f t="shared" si="1"/>
        <v xml:space="preserve"> </v>
      </c>
      <c r="H61" s="28"/>
      <c r="I61" s="48" t="str">
        <f>IF(H61="","",IF(Sheet1!$A$1=2,IF(AND(H61&gt;=Sheet1!$C$1,H61&lt;=Sheet1!$D$1),"1",IF(OR(H61&gt;=Sheet1!$C$2,H61&lt;=Sheet1!$D$2),"2","ERROR")),IF(AND(H61&gt;=Sheet1!$C$1,H61&lt;=Sheet1!$D$1),"1",IF(AND(H61&gt;=Sheet1!$C$2,H61&lt;=Sheet1!$D$2),"2",IF(OR(H61&gt;=Sheet1!$C$3,H61&lt;=Sheet1!$D$3),"3","ERROR")))))</f>
        <v/>
      </c>
      <c r="J61" s="49" t="str">
        <f>IF(H61="","",IF(AND(H61&gt;=Sheet1!$F$1,H61&lt;=Sheet1!$G$1),"1",IF(AND(H61&gt;=Sheet1!$F$2,H61&lt;=Sheet1!$G$2),"2",IF(AND(H61&gt;=Sheet1!$F$3,H61&lt;=Sheet1!$G$3),"3",IF(AND(H61&gt;=Sheet1!$F$4,H61&lt;=Sheet1!$G$4),"4",IF(AND(H61&gt;=Sheet1!$F$5,H61&lt;=Sheet1!$G$5),"5",IF(AND(H61&gt;=Sheet1!$F$7,H61&lt;=Sheet1!$G$7),"7",IF(AND(H61&gt;=Sheet1!$F$8,H61&lt;=Sheet1!$G$8),"8",IF(OR(H61&gt;=Sheet1!$F$6,H61&lt;=Sheet1!$G$6),"6","ERROR")))))))))</f>
        <v/>
      </c>
      <c r="K61" s="4"/>
      <c r="L61" s="4"/>
      <c r="M61" s="6"/>
      <c r="N61" s="6"/>
      <c r="O61" s="8"/>
      <c r="P61" s="4"/>
      <c r="Q61" s="4"/>
      <c r="R61" s="5"/>
      <c r="S61" s="4"/>
      <c r="T61" s="4"/>
      <c r="U61" s="4"/>
      <c r="V61" s="4"/>
      <c r="W61" s="4"/>
      <c r="X61" s="4"/>
      <c r="Y61" s="4"/>
      <c r="Z61" s="4"/>
      <c r="AA61" s="4"/>
      <c r="AB61" s="4"/>
      <c r="AC61" s="50"/>
      <c r="AD61" s="50"/>
      <c r="AE61" s="50"/>
    </row>
    <row r="62" spans="1:31">
      <c r="A62" s="4"/>
      <c r="B62" s="4"/>
      <c r="C62" s="65"/>
      <c r="D62" s="7"/>
      <c r="E62" s="7"/>
      <c r="F62" s="48" t="str">
        <f t="shared" si="0"/>
        <v xml:space="preserve"> </v>
      </c>
      <c r="G62" s="48" t="str">
        <f t="shared" si="1"/>
        <v xml:space="preserve"> </v>
      </c>
      <c r="H62" s="28"/>
      <c r="I62" s="48" t="str">
        <f>IF(H62="","",IF(Sheet1!$A$1=2,IF(AND(H62&gt;=Sheet1!$C$1,H62&lt;=Sheet1!$D$1),"1",IF(OR(H62&gt;=Sheet1!$C$2,H62&lt;=Sheet1!$D$2),"2","ERROR")),IF(AND(H62&gt;=Sheet1!$C$1,H62&lt;=Sheet1!$D$1),"1",IF(AND(H62&gt;=Sheet1!$C$2,H62&lt;=Sheet1!$D$2),"2",IF(OR(H62&gt;=Sheet1!$C$3,H62&lt;=Sheet1!$D$3),"3","ERROR")))))</f>
        <v/>
      </c>
      <c r="J62" s="49" t="str">
        <f>IF(H62="","",IF(AND(H62&gt;=Sheet1!$F$1,H62&lt;=Sheet1!$G$1),"1",IF(AND(H62&gt;=Sheet1!$F$2,H62&lt;=Sheet1!$G$2),"2",IF(AND(H62&gt;=Sheet1!$F$3,H62&lt;=Sheet1!$G$3),"3",IF(AND(H62&gt;=Sheet1!$F$4,H62&lt;=Sheet1!$G$4),"4",IF(AND(H62&gt;=Sheet1!$F$5,H62&lt;=Sheet1!$G$5),"5",IF(AND(H62&gt;=Sheet1!$F$7,H62&lt;=Sheet1!$G$7),"7",IF(AND(H62&gt;=Sheet1!$F$8,H62&lt;=Sheet1!$G$8),"8",IF(OR(H62&gt;=Sheet1!$F$6,H62&lt;=Sheet1!$G$6),"6","ERROR")))))))))</f>
        <v/>
      </c>
      <c r="K62" s="4"/>
      <c r="L62" s="4"/>
      <c r="M62" s="6"/>
      <c r="N62" s="6"/>
      <c r="O62" s="8"/>
      <c r="P62" s="4"/>
      <c r="Q62" s="4"/>
      <c r="R62" s="5"/>
      <c r="S62" s="4"/>
      <c r="T62" s="4"/>
      <c r="U62" s="4"/>
      <c r="V62" s="4"/>
      <c r="W62" s="4"/>
      <c r="X62" s="4"/>
      <c r="Y62" s="4"/>
      <c r="Z62" s="4"/>
      <c r="AA62" s="4"/>
      <c r="AB62" s="4"/>
      <c r="AC62" s="50"/>
      <c r="AD62" s="50"/>
      <c r="AE62" s="50"/>
    </row>
    <row r="63" spans="1:31" ht="34.5" hidden="1" customHeight="1">
      <c r="A63" s="51" t="s">
        <v>150</v>
      </c>
      <c r="B63" s="51"/>
      <c r="C63" s="51"/>
      <c r="D63" s="51"/>
      <c r="E63" s="53">
        <f>COUNT(E3:E62)</f>
        <v>0</v>
      </c>
      <c r="F63" s="52">
        <f>COUNTIF(F3:F62,"X")</f>
        <v>0</v>
      </c>
      <c r="G63" s="52"/>
      <c r="H63" s="52"/>
      <c r="I63" s="48" t="str">
        <f>IF(H63="","",IF(AND(H63&gt;=Sheet1!$C$1,H63&lt;=Sheet1!$D$1),"1",IF(AND(H63&gt;=Sheet1!$C$2,H63&lt;=Sheet1!$D$2),"2",IF(OR(H63&gt;=Sheet1!$C$3,H63&lt;=Sheet1!$D$3),"3","ERROR"))))</f>
        <v/>
      </c>
      <c r="J63" s="52"/>
      <c r="K63" s="52"/>
      <c r="L63" s="52"/>
      <c r="M63" s="52">
        <f>COUNTIF(M3:M62,"X")</f>
        <v>0</v>
      </c>
      <c r="N63" s="52">
        <f>COUNTIF(N3:N62,"X")</f>
        <v>0</v>
      </c>
      <c r="O63" s="52">
        <f>COUNTIF(O3:O62,"X")</f>
        <v>0</v>
      </c>
      <c r="P63" s="52"/>
      <c r="Q63" s="52"/>
      <c r="R63" s="52"/>
      <c r="S63" s="52">
        <f t="shared" ref="S63:Z63" si="2">COUNTIF(S3:S62,"X")</f>
        <v>0</v>
      </c>
      <c r="T63" s="52">
        <f t="shared" si="2"/>
        <v>0</v>
      </c>
      <c r="U63" s="52">
        <f t="shared" si="2"/>
        <v>0</v>
      </c>
      <c r="V63" s="52">
        <f t="shared" si="2"/>
        <v>0</v>
      </c>
      <c r="W63" s="52">
        <f t="shared" si="2"/>
        <v>0</v>
      </c>
      <c r="X63" s="52">
        <f t="shared" si="2"/>
        <v>0</v>
      </c>
      <c r="Y63" s="52">
        <f t="shared" si="2"/>
        <v>0</v>
      </c>
      <c r="Z63" s="52">
        <f t="shared" si="2"/>
        <v>0</v>
      </c>
      <c r="AA63" s="52">
        <f>COUNTIF(AA3:AA62,"X")</f>
        <v>0</v>
      </c>
      <c r="AB63" s="61"/>
      <c r="AC63" s="50"/>
      <c r="AD63" s="50"/>
      <c r="AE63" s="50"/>
    </row>
    <row r="64" spans="1:31">
      <c r="A64" s="47"/>
      <c r="B64" s="47"/>
      <c r="C64" s="47"/>
      <c r="D64" s="55"/>
      <c r="E64" s="47"/>
      <c r="F64" s="47"/>
      <c r="G64" s="47"/>
      <c r="H64" s="47"/>
      <c r="I64" s="55"/>
      <c r="J64" s="47"/>
      <c r="K64" s="47"/>
      <c r="M64" s="47"/>
      <c r="P64" s="47"/>
      <c r="Q64" s="47"/>
      <c r="R64" s="47"/>
      <c r="S64" s="47"/>
      <c r="T64" s="47"/>
      <c r="U64" s="47"/>
      <c r="V64" s="47"/>
      <c r="W64" s="47"/>
      <c r="X64" s="47"/>
      <c r="Y64" s="47"/>
      <c r="Z64" s="47"/>
      <c r="AA64" s="47"/>
      <c r="AB64" s="47"/>
      <c r="AC64" s="47"/>
      <c r="AD64" s="47"/>
      <c r="AE64" s="47"/>
    </row>
    <row r="65" spans="1:3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sheetData>
  <sheetProtection sheet="1" objects="1" scenarios="1" formatColumns="0" formatRows="0"/>
  <mergeCells count="2">
    <mergeCell ref="S1:Z1"/>
    <mergeCell ref="A1:C1"/>
  </mergeCells>
  <dataValidations count="11">
    <dataValidation type="list" allowBlank="1" showInputMessage="1" showErrorMessage="1" error="Enter X in applicable columns" sqref="S3:Z62" xr:uid="{C690DCC1-83D7-44B9-ACFE-F74F62D81E39}">
      <formula1>"X"</formula1>
    </dataValidation>
    <dataValidation type="list" allowBlank="1" showInputMessage="1" showErrorMessage="1" error="Enter Activity Prior to Fall Code_x000a_1 = walking_x000a_2 = transfer_x000a_3 = bed_x000a_4 = chair_x000a_5 = other" sqref="L3:L62" xr:uid="{32CA4840-BBAA-42BB-860E-BBA73D83704E}">
      <formula1>"1, 2, 3, 4, 5"</formula1>
    </dataValidation>
    <dataValidation type="list" allowBlank="1" showInputMessage="1" showErrorMessage="1" error="Enter 'X' if answer to question is 'yes'" sqref="AA3:AA62 N3:O62 M4:M62 M3" xr:uid="{8DD91A84-2A03-48C0-BF78-DE2711811E88}">
      <formula1>"X"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4:P62" xr:uid="{C560E5CB-C679-46E1-93CB-153189B95EC9}">
      <formula1>IF(ISBLANK(O4),"",COUNTIF(InjuryCode,P4)=1)</formula1>
    </dataValidation>
    <dataValidation type="time" allowBlank="1" showInputMessage="1" showErrorMessage="1" errorTitle="Incorrect Time Format" error="Enter specific time with a space between AM or PM (e.g., 1:45 AM)" sqref="H3:H62" xr:uid="{A643EA52-26B0-4E86-A2D0-13C9B68956D9}">
      <formula1>0</formula1>
      <formula2>0.999305555555556</formula2>
    </dataValidation>
    <dataValidation type="custom" showInputMessage="1" showErrorMessage="1" error="Only if fall resulted in injury, enter Tx Location Code_x000a_1 = facility_x000a_2 = emergency room_x000a_3 = admitted" sqref="Q4:Q62" xr:uid="{36096756-127E-4350-AB58-AA9D96E65467}">
      <formula1>IF(ISBLANK(O4),"",COUNTIF(TxLocationCode,Q4)=1)</formula1>
    </dataValidation>
    <dataValidation type="list" allowBlank="1" showInputMessage="1" showErrorMessage="1" error="Enter Location of Fall Code_x000a_1 = in room_x000a_2 = bathroom_x000a_3 = hallway_x000a_4 = dining room_x000a_5 = activities_x000a_6 = therapy_x000a_7 = beauty/barber_x000a_8 = shower/tub_x000a_9 = nrsg station_x000a_10 = out of facility_x000a_11 = common area_x000a_12 = other" sqref="K3:K62" xr:uid="{04ED7598-3F35-4A9B-9FB7-05252F8083C9}">
      <formula1>"1, 2, 3, 4, 5, 6, 7, 8, 9, 10, 11, 12"</formula1>
    </dataValidation>
    <dataValidation type="list" allowBlank="1" showInputMessage="1" showErrorMessage="1" error="Enter Time Code_x000a_1 = 7am-10am_x000a_2 = 10am-1pm_x000a_3 = 1pm-4pm_x000a_4 = 4pm-7pm_x000a_5 = 7pm-10pm_x000a_6 = 10pm-1am_x000a_7 = 1am-4am_x000a_8 = 4am-7am" sqref="J3:J62" xr:uid="{8234CBC4-A133-4A06-B7AD-9CB8E2466F5A}">
      <formula1>"1, 2, 3, 4, 5, 6, 7, 8"</formula1>
    </dataValidation>
    <dataValidation type="custom" showInputMessage="1" showErrorMessage="1" error="Only enter a description if the fall resulted in an injury." sqref="R3:R62" xr:uid="{9A0195E5-BF56-4E20-94D6-61C3FA453AB3}">
      <formula1>$O3="X"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3" xr:uid="{C9C50042-2304-482D-BBD7-AF04E2063258}">
      <formula1>IF(ISBLANK(O3),"",COUNTIF(InjuryCode,P3)=1)</formula1>
    </dataValidation>
    <dataValidation type="custom" showInputMessage="1" showErrorMessage="1" error="Only if fall resulted in injury, enter Tx Location Code_x000a_1 = facility_x000a_2 = emergency room_x000a_3 = admitted" sqref="Q3" xr:uid="{64627889-A9D3-458E-9918-0264C31288A7}">
      <formula1>IF(ISBLANK(O3),"",COUNTIF(TxLocationCode,Q3)=1)</formula1>
    </dataValidation>
  </dataValidations>
  <pageMargins left="0.36" right="0.25" top="0.5" bottom="0.62" header="0.28999999999999998" footer="0.4"/>
  <pageSetup scale="39" fitToHeight="0" orientation="landscape" r:id="rId1"/>
  <headerFooter alignWithMargins="0">
    <oddHeader>&amp;L&amp;"Arial Narrow,Bold"&amp;16&amp;F</oddHeader>
    <oddFooter>&amp;L&amp;"Arial Narrow,Bold"&amp;16&amp;A&amp;C&amp;"Arial Narrow,Bold"&amp;14&amp;P of &amp;N</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9091-FDC4-4132-BF32-4A91F7A1803D}">
  <sheetPr codeName="Sheet18">
    <tabColor rgb="FFFDEFA6"/>
    <pageSetUpPr fitToPage="1"/>
  </sheetPr>
  <dimension ref="A1:AF65"/>
  <sheetViews>
    <sheetView showGridLines="0" zoomScaleNormal="100" workbookViewId="0">
      <pane xSplit="1" ySplit="2" topLeftCell="B3" activePane="bottomRight" state="frozen"/>
      <selection pane="topRight" activeCell="AB3" sqref="AB3"/>
      <selection pane="bottomLeft" activeCell="AB3" sqref="AB3"/>
      <selection pane="bottomRight" sqref="A1:C1"/>
    </sheetView>
  </sheetViews>
  <sheetFormatPr defaultColWidth="9.140625" defaultRowHeight="15"/>
  <cols>
    <col min="1" max="1" width="22.85546875" style="50" bestFit="1" customWidth="1"/>
    <col min="2" max="2" width="22.85546875" style="50" customWidth="1"/>
    <col min="3" max="3" width="21.85546875" style="57" bestFit="1" customWidth="1"/>
    <col min="4" max="4" width="22.28515625" style="59" bestFit="1" customWidth="1"/>
    <col min="5" max="5" width="22.28515625" style="58" customWidth="1"/>
    <col min="6" max="7" width="23.7109375" style="58" hidden="1" customWidth="1"/>
    <col min="8" max="8" width="23.7109375" style="58" customWidth="1"/>
    <col min="9" max="9" width="23" style="59" hidden="1" customWidth="1"/>
    <col min="10" max="10" width="23.42578125" style="58" hidden="1" customWidth="1"/>
    <col min="11" max="11" width="19.5703125" style="60" bestFit="1" customWidth="1"/>
    <col min="12" max="12" width="23.7109375" style="47" bestFit="1" customWidth="1"/>
    <col min="13" max="13" width="32.140625" style="58" customWidth="1"/>
    <col min="14" max="14" width="23.7109375" style="47" bestFit="1" customWidth="1"/>
    <col min="15" max="15" width="21" style="56" bestFit="1" customWidth="1"/>
    <col min="16" max="16" width="16" style="58" bestFit="1" customWidth="1"/>
    <col min="17" max="17" width="19.140625" style="58" customWidth="1"/>
    <col min="18" max="18" width="22.85546875" style="58" bestFit="1" customWidth="1"/>
    <col min="19" max="19" width="3.7109375" style="58" bestFit="1" customWidth="1"/>
    <col min="20" max="26" width="4.28515625" style="58" customWidth="1"/>
    <col min="27" max="27" width="14.7109375" style="58" customWidth="1"/>
    <col min="28" max="28" width="20.42578125" style="58" customWidth="1"/>
    <col min="29" max="29" width="9.140625" style="58" customWidth="1"/>
    <col min="30" max="31" width="9.140625" style="58"/>
    <col min="32" max="16384" width="9.140625" style="50"/>
  </cols>
  <sheetData>
    <row r="1" spans="1:32" s="43" customFormat="1" ht="52.5" customHeight="1">
      <c r="A1" s="159" t="str">
        <f>IF('General Info'!I4="","MONTH 7",'General Info'!I4)</f>
        <v>Month_7</v>
      </c>
      <c r="B1" s="160"/>
      <c r="C1" s="160"/>
      <c r="D1" s="38"/>
      <c r="E1" s="38"/>
      <c r="F1" s="38"/>
      <c r="G1" s="38"/>
      <c r="H1" s="39"/>
      <c r="I1" s="39"/>
      <c r="J1" s="39"/>
      <c r="K1" s="39"/>
      <c r="L1" s="39"/>
      <c r="M1" s="38"/>
      <c r="N1" s="39"/>
      <c r="O1" s="40"/>
      <c r="P1" s="38"/>
      <c r="Q1" s="38"/>
      <c r="R1" s="38"/>
      <c r="S1" s="156" t="s">
        <v>129</v>
      </c>
      <c r="T1" s="157"/>
      <c r="U1" s="157"/>
      <c r="V1" s="157"/>
      <c r="W1" s="157"/>
      <c r="X1" s="157"/>
      <c r="Y1" s="157"/>
      <c r="Z1" s="158"/>
      <c r="AA1" s="80"/>
      <c r="AB1" s="41"/>
      <c r="AC1" s="42"/>
      <c r="AD1" s="42"/>
      <c r="AE1" s="42"/>
      <c r="AF1" s="42"/>
    </row>
    <row r="2" spans="1:32" s="47" customFormat="1" ht="195">
      <c r="A2" s="44" t="s">
        <v>130</v>
      </c>
      <c r="B2" s="44" t="s">
        <v>131</v>
      </c>
      <c r="C2" s="44" t="s">
        <v>132</v>
      </c>
      <c r="D2" s="44" t="s">
        <v>133</v>
      </c>
      <c r="E2" s="44" t="s">
        <v>134</v>
      </c>
      <c r="F2" s="45" t="s">
        <v>135</v>
      </c>
      <c r="G2" s="45" t="s">
        <v>136</v>
      </c>
      <c r="H2" s="44" t="s">
        <v>137</v>
      </c>
      <c r="I2" s="45" t="s">
        <v>152</v>
      </c>
      <c r="J2" s="45" t="s">
        <v>139</v>
      </c>
      <c r="K2" s="44" t="s">
        <v>140</v>
      </c>
      <c r="L2" s="44" t="s">
        <v>141</v>
      </c>
      <c r="M2" s="44" t="s">
        <v>142</v>
      </c>
      <c r="N2" s="44" t="s">
        <v>143</v>
      </c>
      <c r="O2" s="44" t="s">
        <v>144</v>
      </c>
      <c r="P2" s="44" t="s">
        <v>145</v>
      </c>
      <c r="Q2" s="44" t="s">
        <v>146</v>
      </c>
      <c r="R2" s="44" t="s">
        <v>147</v>
      </c>
      <c r="S2" s="46" t="s">
        <v>47</v>
      </c>
      <c r="T2" s="46" t="s">
        <v>48</v>
      </c>
      <c r="U2" s="46" t="s">
        <v>49</v>
      </c>
      <c r="V2" s="46" t="s">
        <v>50</v>
      </c>
      <c r="W2" s="46" t="s">
        <v>51</v>
      </c>
      <c r="X2" s="46" t="s">
        <v>52</v>
      </c>
      <c r="Y2" s="46" t="s">
        <v>53</v>
      </c>
      <c r="Z2" s="46" t="s">
        <v>54</v>
      </c>
      <c r="AA2" s="44" t="s">
        <v>148</v>
      </c>
      <c r="AB2" s="44" t="s">
        <v>149</v>
      </c>
    </row>
    <row r="3" spans="1:32">
      <c r="A3" s="8"/>
      <c r="B3" s="8"/>
      <c r="C3" s="65"/>
      <c r="D3" s="7"/>
      <c r="E3" s="7"/>
      <c r="F3" s="48" t="str">
        <f>IF(ISBLANK(E3)," ",IF((E3-D3&lt;31),"X"," "))</f>
        <v xml:space="preserve"> </v>
      </c>
      <c r="G3" s="48" t="str">
        <f>IF(ISBLANK(E3)," ",WEEKDAY(E3,1))</f>
        <v xml:space="preserve"> </v>
      </c>
      <c r="H3" s="28"/>
      <c r="I3" s="48" t="str">
        <f>IF(H3="","",IF(Sheet1!$A$1=2,IF(AND(H3&gt;=Sheet1!$C$1,H3&lt;=Sheet1!$D$1),"1",IF(OR(H3&gt;=Sheet1!$C$2,H3&lt;=Sheet1!$D$2),"2","ERROR")),IF(AND(H3&gt;=Sheet1!$C$1,H3&lt;=Sheet1!$D$1),"1",IF(AND(H3&gt;=Sheet1!$C$2,H3&lt;=Sheet1!$D$2),"2",IF(OR(H3&gt;=Sheet1!$C$3,H3&lt;=Sheet1!$D$3),"3","ERROR")))))</f>
        <v/>
      </c>
      <c r="J3" s="49" t="str">
        <f>IF(H3="","",IF(AND(H3&gt;=Sheet1!$F$1,H3&lt;=Sheet1!$G$1),"1",IF(AND(H3&gt;=Sheet1!$F$2,H3&lt;=Sheet1!$G$2),"2",IF(AND(H3&gt;=Sheet1!$F$3,H3&lt;=Sheet1!$G$3),"3",IF(AND(H3&gt;=Sheet1!$F$4,H3&lt;=Sheet1!$G$4),"4",IF(AND(H3&gt;=Sheet1!$F$5,H3&lt;=Sheet1!$G$5),"5",IF(AND(H3&gt;=Sheet1!$F$7,H3&lt;=Sheet1!$G$7),"7",IF(AND(H3&gt;=Sheet1!$F$8,H3&lt;=Sheet1!$G$8),"8",IF(OR(H3&gt;=Sheet1!$F$6,H3&lt;=Sheet1!$G$6),"6","ERROR")))))))))</f>
        <v/>
      </c>
      <c r="K3" s="4"/>
      <c r="L3" s="4"/>
      <c r="M3" s="6"/>
      <c r="N3" s="6"/>
      <c r="O3" s="8"/>
      <c r="P3" s="4"/>
      <c r="Q3" s="4"/>
      <c r="R3" s="5"/>
      <c r="S3" s="4"/>
      <c r="T3" s="4"/>
      <c r="U3" s="4"/>
      <c r="V3" s="4"/>
      <c r="W3" s="4"/>
      <c r="X3" s="4"/>
      <c r="Y3" s="4"/>
      <c r="Z3" s="4"/>
      <c r="AA3" s="4"/>
      <c r="AB3" s="4"/>
      <c r="AC3" s="50"/>
      <c r="AD3" s="50"/>
      <c r="AE3" s="50"/>
    </row>
    <row r="4" spans="1:32">
      <c r="A4" s="4"/>
      <c r="B4" s="4"/>
      <c r="C4" s="65"/>
      <c r="D4" s="7"/>
      <c r="E4" s="7"/>
      <c r="F4" s="48" t="str">
        <f t="shared" ref="F4:F62" si="0">IF(ISBLANK(E4)," ",IF((E4-D4&lt;31),"X"," "))</f>
        <v xml:space="preserve"> </v>
      </c>
      <c r="G4" s="48" t="str">
        <f t="shared" ref="G4:G62" si="1">IF(ISBLANK(E4)," ",WEEKDAY(E4,1))</f>
        <v xml:space="preserve"> </v>
      </c>
      <c r="H4" s="28"/>
      <c r="I4" s="48" t="str">
        <f>IF(H4="","",IF(Sheet1!$A$1=2,IF(AND(H4&gt;=Sheet1!$C$1,H4&lt;=Sheet1!$D$1),"1",IF(OR(H4&gt;=Sheet1!$C$2,H4&lt;=Sheet1!$D$2),"2","ERROR")),IF(AND(H4&gt;=Sheet1!$C$1,H4&lt;=Sheet1!$D$1),"1",IF(AND(H4&gt;=Sheet1!$C$2,H4&lt;=Sheet1!$D$2),"2",IF(OR(H4&gt;=Sheet1!$C$3,H4&lt;=Sheet1!$D$3),"3","ERROR")))))</f>
        <v/>
      </c>
      <c r="J4" s="49" t="str">
        <f>IF(H4="","",IF(AND(H4&gt;=Sheet1!$F$1,H4&lt;=Sheet1!$G$1),"1",IF(AND(H4&gt;=Sheet1!$F$2,H4&lt;=Sheet1!$G$2),"2",IF(AND(H4&gt;=Sheet1!$F$3,H4&lt;=Sheet1!$G$3),"3",IF(AND(H4&gt;=Sheet1!$F$4,H4&lt;=Sheet1!$G$4),"4",IF(AND(H4&gt;=Sheet1!$F$5,H4&lt;=Sheet1!$G$5),"5",IF(AND(H4&gt;=Sheet1!$F$7,H4&lt;=Sheet1!$G$7),"7",IF(AND(H4&gt;=Sheet1!$F$8,H4&lt;=Sheet1!$G$8),"8",IF(OR(H4&gt;=Sheet1!$F$6,H4&lt;=Sheet1!$G$6),"6","ERROR")))))))))</f>
        <v/>
      </c>
      <c r="K4" s="4"/>
      <c r="L4" s="4"/>
      <c r="M4" s="6"/>
      <c r="N4" s="6"/>
      <c r="O4" s="8"/>
      <c r="P4" s="4"/>
      <c r="Q4" s="4"/>
      <c r="R4" s="5"/>
      <c r="S4" s="4"/>
      <c r="T4" s="4"/>
      <c r="U4" s="4"/>
      <c r="V4" s="4"/>
      <c r="W4" s="4"/>
      <c r="X4" s="4"/>
      <c r="Y4" s="4"/>
      <c r="Z4" s="4"/>
      <c r="AA4" s="4"/>
      <c r="AB4" s="4"/>
      <c r="AC4" s="50"/>
      <c r="AD4" s="50"/>
      <c r="AE4" s="50"/>
    </row>
    <row r="5" spans="1:32">
      <c r="A5" s="4"/>
      <c r="B5" s="4"/>
      <c r="C5" s="65"/>
      <c r="D5" s="7"/>
      <c r="E5" s="7"/>
      <c r="F5" s="48" t="str">
        <f t="shared" si="0"/>
        <v xml:space="preserve"> </v>
      </c>
      <c r="G5" s="48" t="str">
        <f t="shared" si="1"/>
        <v xml:space="preserve"> </v>
      </c>
      <c r="H5" s="28"/>
      <c r="I5" s="48" t="str">
        <f>IF(H5="","",IF(Sheet1!$A$1=2,IF(AND(H5&gt;=Sheet1!$C$1,H5&lt;=Sheet1!$D$1),"1",IF(OR(H5&gt;=Sheet1!$C$2,H5&lt;=Sheet1!$D$2),"2","ERROR")),IF(AND(H5&gt;=Sheet1!$C$1,H5&lt;=Sheet1!$D$1),"1",IF(AND(H5&gt;=Sheet1!$C$2,H5&lt;=Sheet1!$D$2),"2",IF(OR(H5&gt;=Sheet1!$C$3,H5&lt;=Sheet1!$D$3),"3","ERROR")))))</f>
        <v/>
      </c>
      <c r="J5" s="49" t="str">
        <f>IF(H5="","",IF(AND(H5&gt;=Sheet1!$F$1,H5&lt;=Sheet1!$G$1),"1",IF(AND(H5&gt;=Sheet1!$F$2,H5&lt;=Sheet1!$G$2),"2",IF(AND(H5&gt;=Sheet1!$F$3,H5&lt;=Sheet1!$G$3),"3",IF(AND(H5&gt;=Sheet1!$F$4,H5&lt;=Sheet1!$G$4),"4",IF(AND(H5&gt;=Sheet1!$F$5,H5&lt;=Sheet1!$G$5),"5",IF(AND(H5&gt;=Sheet1!$F$7,H5&lt;=Sheet1!$G$7),"7",IF(AND(H5&gt;=Sheet1!$F$8,H5&lt;=Sheet1!$G$8),"8",IF(OR(H5&gt;=Sheet1!$F$6,H5&lt;=Sheet1!$G$6),"6","ERROR")))))))))</f>
        <v/>
      </c>
      <c r="K5" s="4"/>
      <c r="L5" s="4"/>
      <c r="M5" s="6"/>
      <c r="N5" s="6"/>
      <c r="O5" s="8"/>
      <c r="P5" s="4"/>
      <c r="Q5" s="4"/>
      <c r="R5" s="5"/>
      <c r="S5" s="4"/>
      <c r="T5" s="4"/>
      <c r="U5" s="4"/>
      <c r="V5" s="4"/>
      <c r="W5" s="4"/>
      <c r="X5" s="4"/>
      <c r="Y5" s="4"/>
      <c r="Z5" s="4"/>
      <c r="AA5" s="4"/>
      <c r="AB5" s="4"/>
      <c r="AC5" s="50"/>
      <c r="AD5" s="50"/>
      <c r="AE5" s="50"/>
    </row>
    <row r="6" spans="1:32">
      <c r="A6" s="8"/>
      <c r="B6" s="8"/>
      <c r="C6" s="65"/>
      <c r="D6" s="7"/>
      <c r="E6" s="7"/>
      <c r="F6" s="48" t="str">
        <f t="shared" si="0"/>
        <v xml:space="preserve"> </v>
      </c>
      <c r="G6" s="48" t="str">
        <f t="shared" si="1"/>
        <v xml:space="preserve"> </v>
      </c>
      <c r="H6" s="28"/>
      <c r="I6" s="48" t="str">
        <f>IF(H6="","",IF(Sheet1!$A$1=2,IF(AND(H6&gt;=Sheet1!$C$1,H6&lt;=Sheet1!$D$1),"1",IF(OR(H6&gt;=Sheet1!$C$2,H6&lt;=Sheet1!$D$2),"2","ERROR")),IF(AND(H6&gt;=Sheet1!$C$1,H6&lt;=Sheet1!$D$1),"1",IF(AND(H6&gt;=Sheet1!$C$2,H6&lt;=Sheet1!$D$2),"2",IF(OR(H6&gt;=Sheet1!$C$3,H6&lt;=Sheet1!$D$3),"3","ERROR")))))</f>
        <v/>
      </c>
      <c r="J6" s="49" t="str">
        <f>IF(H6="","",IF(AND(H6&gt;=Sheet1!$F$1,H6&lt;=Sheet1!$G$1),"1",IF(AND(H6&gt;=Sheet1!$F$2,H6&lt;=Sheet1!$G$2),"2",IF(AND(H6&gt;=Sheet1!$F$3,H6&lt;=Sheet1!$G$3),"3",IF(AND(H6&gt;=Sheet1!$F$4,H6&lt;=Sheet1!$G$4),"4",IF(AND(H6&gt;=Sheet1!$F$5,H6&lt;=Sheet1!$G$5),"5",IF(AND(H6&gt;=Sheet1!$F$7,H6&lt;=Sheet1!$G$7),"7",IF(AND(H6&gt;=Sheet1!$F$8,H6&lt;=Sheet1!$G$8),"8",IF(OR(H6&gt;=Sheet1!$F$6,H6&lt;=Sheet1!$G$6),"6","ERROR")))))))))</f>
        <v/>
      </c>
      <c r="K6" s="4"/>
      <c r="L6" s="4"/>
      <c r="M6" s="6"/>
      <c r="N6" s="6"/>
      <c r="O6" s="8"/>
      <c r="P6" s="4"/>
      <c r="Q6" s="4"/>
      <c r="R6" s="5"/>
      <c r="S6" s="4"/>
      <c r="T6" s="4"/>
      <c r="U6" s="4"/>
      <c r="V6" s="4"/>
      <c r="W6" s="4"/>
      <c r="X6" s="4"/>
      <c r="Y6" s="4"/>
      <c r="Z6" s="4"/>
      <c r="AA6" s="4"/>
      <c r="AB6" s="4"/>
      <c r="AC6" s="50"/>
      <c r="AD6" s="50"/>
      <c r="AE6" s="50"/>
    </row>
    <row r="7" spans="1:32">
      <c r="A7" s="4"/>
      <c r="B7" s="4"/>
      <c r="C7" s="65"/>
      <c r="D7" s="7"/>
      <c r="E7" s="7"/>
      <c r="F7" s="48" t="str">
        <f t="shared" si="0"/>
        <v xml:space="preserve"> </v>
      </c>
      <c r="G7" s="48" t="str">
        <f t="shared" si="1"/>
        <v xml:space="preserve"> </v>
      </c>
      <c r="H7" s="28"/>
      <c r="I7" s="48" t="str">
        <f>IF(H7="","",IF(Sheet1!$A$1=2,IF(AND(H7&gt;=Sheet1!$C$1,H7&lt;=Sheet1!$D$1),"1",IF(OR(H7&gt;=Sheet1!$C$2,H7&lt;=Sheet1!$D$2),"2","ERROR")),IF(AND(H7&gt;=Sheet1!$C$1,H7&lt;=Sheet1!$D$1),"1",IF(AND(H7&gt;=Sheet1!$C$2,H7&lt;=Sheet1!$D$2),"2",IF(OR(H7&gt;=Sheet1!$C$3,H7&lt;=Sheet1!$D$3),"3","ERROR")))))</f>
        <v/>
      </c>
      <c r="J7" s="49" t="str">
        <f>IF(H7="","",IF(AND(H7&gt;=Sheet1!$F$1,H7&lt;=Sheet1!$G$1),"1",IF(AND(H7&gt;=Sheet1!$F$2,H7&lt;=Sheet1!$G$2),"2",IF(AND(H7&gt;=Sheet1!$F$3,H7&lt;=Sheet1!$G$3),"3",IF(AND(H7&gt;=Sheet1!$F$4,H7&lt;=Sheet1!$G$4),"4",IF(AND(H7&gt;=Sheet1!$F$5,H7&lt;=Sheet1!$G$5),"5",IF(AND(H7&gt;=Sheet1!$F$7,H7&lt;=Sheet1!$G$7),"7",IF(AND(H7&gt;=Sheet1!$F$8,H7&lt;=Sheet1!$G$8),"8",IF(OR(H7&gt;=Sheet1!$F$6,H7&lt;=Sheet1!$G$6),"6","ERROR")))))))))</f>
        <v/>
      </c>
      <c r="K7" s="4"/>
      <c r="L7" s="4"/>
      <c r="M7" s="4"/>
      <c r="N7" s="4"/>
      <c r="O7" s="8"/>
      <c r="P7" s="4"/>
      <c r="Q7" s="4"/>
      <c r="R7" s="5"/>
      <c r="S7" s="4"/>
      <c r="T7" s="4"/>
      <c r="U7" s="4"/>
      <c r="V7" s="4"/>
      <c r="W7" s="4"/>
      <c r="X7" s="4"/>
      <c r="Y7" s="4"/>
      <c r="Z7" s="4"/>
      <c r="AA7" s="4"/>
      <c r="AB7" s="4"/>
      <c r="AC7" s="50"/>
      <c r="AD7" s="50"/>
      <c r="AE7" s="50"/>
    </row>
    <row r="8" spans="1:32">
      <c r="A8" s="8"/>
      <c r="B8" s="8"/>
      <c r="C8" s="65"/>
      <c r="D8" s="7"/>
      <c r="E8" s="7"/>
      <c r="F8" s="48" t="str">
        <f t="shared" si="0"/>
        <v xml:space="preserve"> </v>
      </c>
      <c r="G8" s="48" t="str">
        <f t="shared" si="1"/>
        <v xml:space="preserve"> </v>
      </c>
      <c r="H8" s="28"/>
      <c r="I8" s="48" t="str">
        <f>IF(H8="","",IF(Sheet1!$A$1=2,IF(AND(H8&gt;=Sheet1!$C$1,H8&lt;=Sheet1!$D$1),"1",IF(OR(H8&gt;=Sheet1!$C$2,H8&lt;=Sheet1!$D$2),"2","ERROR")),IF(AND(H8&gt;=Sheet1!$C$1,H8&lt;=Sheet1!$D$1),"1",IF(AND(H8&gt;=Sheet1!$C$2,H8&lt;=Sheet1!$D$2),"2",IF(OR(H8&gt;=Sheet1!$C$3,H8&lt;=Sheet1!$D$3),"3","ERROR")))))</f>
        <v/>
      </c>
      <c r="J8" s="49" t="str">
        <f>IF(H8="","",IF(AND(H8&gt;=Sheet1!$F$1,H8&lt;=Sheet1!$G$1),"1",IF(AND(H8&gt;=Sheet1!$F$2,H8&lt;=Sheet1!$G$2),"2",IF(AND(H8&gt;=Sheet1!$F$3,H8&lt;=Sheet1!$G$3),"3",IF(AND(H8&gt;=Sheet1!$F$4,H8&lt;=Sheet1!$G$4),"4",IF(AND(H8&gt;=Sheet1!$F$5,H8&lt;=Sheet1!$G$5),"5",IF(AND(H8&gt;=Sheet1!$F$7,H8&lt;=Sheet1!$G$7),"7",IF(AND(H8&gt;=Sheet1!$F$8,H8&lt;=Sheet1!$G$8),"8",IF(OR(H8&gt;=Sheet1!$F$6,H8&lt;=Sheet1!$G$6),"6","ERROR")))))))))</f>
        <v/>
      </c>
      <c r="K8" s="4"/>
      <c r="L8" s="4"/>
      <c r="M8" s="6"/>
      <c r="N8" s="6"/>
      <c r="O8" s="8"/>
      <c r="P8" s="4"/>
      <c r="Q8" s="4"/>
      <c r="R8" s="5"/>
      <c r="S8" s="4"/>
      <c r="T8" s="4"/>
      <c r="U8" s="4"/>
      <c r="V8" s="4"/>
      <c r="W8" s="4"/>
      <c r="X8" s="4"/>
      <c r="Y8" s="4"/>
      <c r="Z8" s="4"/>
      <c r="AA8" s="4"/>
      <c r="AB8" s="4"/>
      <c r="AC8" s="50"/>
      <c r="AD8" s="50"/>
      <c r="AE8" s="50"/>
    </row>
    <row r="9" spans="1:32">
      <c r="A9" s="8"/>
      <c r="B9" s="8"/>
      <c r="C9" s="65"/>
      <c r="D9" s="7"/>
      <c r="E9" s="7"/>
      <c r="F9" s="48" t="str">
        <f t="shared" si="0"/>
        <v xml:space="preserve"> </v>
      </c>
      <c r="G9" s="48" t="str">
        <f t="shared" si="1"/>
        <v xml:space="preserve"> </v>
      </c>
      <c r="H9" s="28"/>
      <c r="I9" s="48" t="str">
        <f>IF(H9="","",IF(Sheet1!$A$1=2,IF(AND(H9&gt;=Sheet1!$C$1,H9&lt;=Sheet1!$D$1),"1",IF(OR(H9&gt;=Sheet1!$C$2,H9&lt;=Sheet1!$D$2),"2","ERROR")),IF(AND(H9&gt;=Sheet1!$C$1,H9&lt;=Sheet1!$D$1),"1",IF(AND(H9&gt;=Sheet1!$C$2,H9&lt;=Sheet1!$D$2),"2",IF(OR(H9&gt;=Sheet1!$C$3,H9&lt;=Sheet1!$D$3),"3","ERROR")))))</f>
        <v/>
      </c>
      <c r="J9" s="49" t="str">
        <f>IF(H9="","",IF(AND(H9&gt;=Sheet1!$F$1,H9&lt;=Sheet1!$G$1),"1",IF(AND(H9&gt;=Sheet1!$F$2,H9&lt;=Sheet1!$G$2),"2",IF(AND(H9&gt;=Sheet1!$F$3,H9&lt;=Sheet1!$G$3),"3",IF(AND(H9&gt;=Sheet1!$F$4,H9&lt;=Sheet1!$G$4),"4",IF(AND(H9&gt;=Sheet1!$F$5,H9&lt;=Sheet1!$G$5),"5",IF(AND(H9&gt;=Sheet1!$F$7,H9&lt;=Sheet1!$G$7),"7",IF(AND(H9&gt;=Sheet1!$F$8,H9&lt;=Sheet1!$G$8),"8",IF(OR(H9&gt;=Sheet1!$F$6,H9&lt;=Sheet1!$G$6),"6","ERROR")))))))))</f>
        <v/>
      </c>
      <c r="K9" s="4"/>
      <c r="L9" s="4"/>
      <c r="M9" s="6"/>
      <c r="N9" s="6"/>
      <c r="O9" s="8"/>
      <c r="P9" s="4"/>
      <c r="Q9" s="4"/>
      <c r="R9" s="5"/>
      <c r="S9" s="4"/>
      <c r="T9" s="4"/>
      <c r="U9" s="4"/>
      <c r="V9" s="4"/>
      <c r="W9" s="4"/>
      <c r="X9" s="4"/>
      <c r="Y9" s="4"/>
      <c r="Z9" s="4"/>
      <c r="AA9" s="4"/>
      <c r="AB9" s="4"/>
      <c r="AC9" s="50"/>
      <c r="AD9" s="50"/>
      <c r="AE9" s="50"/>
    </row>
    <row r="10" spans="1:32">
      <c r="A10" s="8"/>
      <c r="B10" s="8"/>
      <c r="C10" s="65"/>
      <c r="D10" s="7"/>
      <c r="E10" s="7"/>
      <c r="F10" s="48" t="str">
        <f t="shared" si="0"/>
        <v xml:space="preserve"> </v>
      </c>
      <c r="G10" s="48" t="str">
        <f t="shared" si="1"/>
        <v xml:space="preserve"> </v>
      </c>
      <c r="H10" s="28"/>
      <c r="I10" s="48" t="str">
        <f>IF(H10="","",IF(Sheet1!$A$1=2,IF(AND(H10&gt;=Sheet1!$C$1,H10&lt;=Sheet1!$D$1),"1",IF(OR(H10&gt;=Sheet1!$C$2,H10&lt;=Sheet1!$D$2),"2","ERROR")),IF(AND(H10&gt;=Sheet1!$C$1,H10&lt;=Sheet1!$D$1),"1",IF(AND(H10&gt;=Sheet1!$C$2,H10&lt;=Sheet1!$D$2),"2",IF(OR(H10&gt;=Sheet1!$C$3,H10&lt;=Sheet1!$D$3),"3","ERROR")))))</f>
        <v/>
      </c>
      <c r="J10" s="49" t="str">
        <f>IF(H10="","",IF(AND(H10&gt;=Sheet1!$F$1,H10&lt;=Sheet1!$G$1),"1",IF(AND(H10&gt;=Sheet1!$F$2,H10&lt;=Sheet1!$G$2),"2",IF(AND(H10&gt;=Sheet1!$F$3,H10&lt;=Sheet1!$G$3),"3",IF(AND(H10&gt;=Sheet1!$F$4,H10&lt;=Sheet1!$G$4),"4",IF(AND(H10&gt;=Sheet1!$F$5,H10&lt;=Sheet1!$G$5),"5",IF(AND(H10&gt;=Sheet1!$F$7,H10&lt;=Sheet1!$G$7),"7",IF(AND(H10&gt;=Sheet1!$F$8,H10&lt;=Sheet1!$G$8),"8",IF(OR(H10&gt;=Sheet1!$F$6,H10&lt;=Sheet1!$G$6),"6","ERROR")))))))))</f>
        <v/>
      </c>
      <c r="K10" s="4"/>
      <c r="L10" s="4"/>
      <c r="M10" s="6"/>
      <c r="N10" s="6"/>
      <c r="O10" s="8"/>
      <c r="P10" s="4"/>
      <c r="Q10" s="4"/>
      <c r="R10" s="5"/>
      <c r="S10" s="4"/>
      <c r="T10" s="4"/>
      <c r="U10" s="4"/>
      <c r="V10" s="4"/>
      <c r="W10" s="4"/>
      <c r="X10" s="4"/>
      <c r="Y10" s="4"/>
      <c r="Z10" s="4"/>
      <c r="AA10" s="4"/>
      <c r="AB10" s="4"/>
      <c r="AC10" s="50"/>
      <c r="AD10" s="50"/>
      <c r="AE10" s="50"/>
    </row>
    <row r="11" spans="1:32">
      <c r="A11" s="4"/>
      <c r="B11" s="4"/>
      <c r="C11" s="65"/>
      <c r="D11" s="7"/>
      <c r="E11" s="7"/>
      <c r="F11" s="48" t="str">
        <f t="shared" si="0"/>
        <v xml:space="preserve"> </v>
      </c>
      <c r="G11" s="48" t="str">
        <f t="shared" si="1"/>
        <v xml:space="preserve"> </v>
      </c>
      <c r="H11" s="28"/>
      <c r="I11" s="48" t="str">
        <f>IF(H11="","",IF(Sheet1!$A$1=2,IF(AND(H11&gt;=Sheet1!$C$1,H11&lt;=Sheet1!$D$1),"1",IF(OR(H11&gt;=Sheet1!$C$2,H11&lt;=Sheet1!$D$2),"2","ERROR")),IF(AND(H11&gt;=Sheet1!$C$1,H11&lt;=Sheet1!$D$1),"1",IF(AND(H11&gt;=Sheet1!$C$2,H11&lt;=Sheet1!$D$2),"2",IF(OR(H11&gt;=Sheet1!$C$3,H11&lt;=Sheet1!$D$3),"3","ERROR")))))</f>
        <v/>
      </c>
      <c r="J11" s="49" t="str">
        <f>IF(H11="","",IF(AND(H11&gt;=Sheet1!$F$1,H11&lt;=Sheet1!$G$1),"1",IF(AND(H11&gt;=Sheet1!$F$2,H11&lt;=Sheet1!$G$2),"2",IF(AND(H11&gt;=Sheet1!$F$3,H11&lt;=Sheet1!$G$3),"3",IF(AND(H11&gt;=Sheet1!$F$4,H11&lt;=Sheet1!$G$4),"4",IF(AND(H11&gt;=Sheet1!$F$5,H11&lt;=Sheet1!$G$5),"5",IF(AND(H11&gt;=Sheet1!$F$7,H11&lt;=Sheet1!$G$7),"7",IF(AND(H11&gt;=Sheet1!$F$8,H11&lt;=Sheet1!$G$8),"8",IF(OR(H11&gt;=Sheet1!$F$6,H11&lt;=Sheet1!$G$6),"6","ERROR")))))))))</f>
        <v/>
      </c>
      <c r="K11" s="4"/>
      <c r="L11" s="4"/>
      <c r="M11" s="6"/>
      <c r="N11" s="6"/>
      <c r="O11" s="8"/>
      <c r="P11" s="4"/>
      <c r="Q11" s="4"/>
      <c r="R11" s="5"/>
      <c r="S11" s="4"/>
      <c r="T11" s="4"/>
      <c r="U11" s="4"/>
      <c r="V11" s="4"/>
      <c r="W11" s="4"/>
      <c r="X11" s="4"/>
      <c r="Y11" s="4"/>
      <c r="Z11" s="4"/>
      <c r="AA11" s="4"/>
      <c r="AB11" s="4"/>
      <c r="AC11" s="50"/>
      <c r="AD11" s="50"/>
      <c r="AE11" s="50"/>
    </row>
    <row r="12" spans="1:32">
      <c r="A12" s="8"/>
      <c r="B12" s="8"/>
      <c r="C12" s="65"/>
      <c r="D12" s="7"/>
      <c r="E12" s="7"/>
      <c r="F12" s="48" t="str">
        <f t="shared" si="0"/>
        <v xml:space="preserve"> </v>
      </c>
      <c r="G12" s="48" t="str">
        <f t="shared" si="1"/>
        <v xml:space="preserve"> </v>
      </c>
      <c r="H12" s="28"/>
      <c r="I12" s="48" t="str">
        <f>IF(H12="","",IF(Sheet1!$A$1=2,IF(AND(H12&gt;=Sheet1!$C$1,H12&lt;=Sheet1!$D$1),"1",IF(OR(H12&gt;=Sheet1!$C$2,H12&lt;=Sheet1!$D$2),"2","ERROR")),IF(AND(H12&gt;=Sheet1!$C$1,H12&lt;=Sheet1!$D$1),"1",IF(AND(H12&gt;=Sheet1!$C$2,H12&lt;=Sheet1!$D$2),"2",IF(OR(H12&gt;=Sheet1!$C$3,H12&lt;=Sheet1!$D$3),"3","ERROR")))))</f>
        <v/>
      </c>
      <c r="J12" s="49" t="str">
        <f>IF(H12="","",IF(AND(H12&gt;=Sheet1!$F$1,H12&lt;=Sheet1!$G$1),"1",IF(AND(H12&gt;=Sheet1!$F$2,H12&lt;=Sheet1!$G$2),"2",IF(AND(H12&gt;=Sheet1!$F$3,H12&lt;=Sheet1!$G$3),"3",IF(AND(H12&gt;=Sheet1!$F$4,H12&lt;=Sheet1!$G$4),"4",IF(AND(H12&gt;=Sheet1!$F$5,H12&lt;=Sheet1!$G$5),"5",IF(AND(H12&gt;=Sheet1!$F$7,H12&lt;=Sheet1!$G$7),"7",IF(AND(H12&gt;=Sheet1!$F$8,H12&lt;=Sheet1!$G$8),"8",IF(OR(H12&gt;=Sheet1!$F$6,H12&lt;=Sheet1!$G$6),"6","ERROR")))))))))</f>
        <v/>
      </c>
      <c r="K12" s="4"/>
      <c r="L12" s="4"/>
      <c r="M12" s="6"/>
      <c r="N12" s="6"/>
      <c r="O12" s="8"/>
      <c r="P12" s="4"/>
      <c r="Q12" s="4"/>
      <c r="R12" s="5"/>
      <c r="S12" s="4"/>
      <c r="T12" s="4"/>
      <c r="U12" s="4"/>
      <c r="V12" s="4"/>
      <c r="W12" s="4"/>
      <c r="X12" s="4"/>
      <c r="Y12" s="4"/>
      <c r="Z12" s="4"/>
      <c r="AA12" s="4"/>
      <c r="AB12" s="4"/>
      <c r="AC12" s="50"/>
      <c r="AD12" s="50"/>
      <c r="AE12" s="50"/>
    </row>
    <row r="13" spans="1:32">
      <c r="A13" s="8"/>
      <c r="B13" s="8"/>
      <c r="C13" s="65"/>
      <c r="D13" s="7"/>
      <c r="E13" s="7"/>
      <c r="F13" s="48" t="str">
        <f t="shared" si="0"/>
        <v xml:space="preserve"> </v>
      </c>
      <c r="G13" s="48" t="str">
        <f t="shared" si="1"/>
        <v xml:space="preserve"> </v>
      </c>
      <c r="H13" s="28"/>
      <c r="I13" s="48" t="str">
        <f>IF(H13="","",IF(Sheet1!$A$1=2,IF(AND(H13&gt;=Sheet1!$C$1,H13&lt;=Sheet1!$D$1),"1",IF(OR(H13&gt;=Sheet1!$C$2,H13&lt;=Sheet1!$D$2),"2","ERROR")),IF(AND(H13&gt;=Sheet1!$C$1,H13&lt;=Sheet1!$D$1),"1",IF(AND(H13&gt;=Sheet1!$C$2,H13&lt;=Sheet1!$D$2),"2",IF(OR(H13&gt;=Sheet1!$C$3,H13&lt;=Sheet1!$D$3),"3","ERROR")))))</f>
        <v/>
      </c>
      <c r="J13" s="49" t="str">
        <f>IF(H13="","",IF(AND(H13&gt;=Sheet1!$F$1,H13&lt;=Sheet1!$G$1),"1",IF(AND(H13&gt;=Sheet1!$F$2,H13&lt;=Sheet1!$G$2),"2",IF(AND(H13&gt;=Sheet1!$F$3,H13&lt;=Sheet1!$G$3),"3",IF(AND(H13&gt;=Sheet1!$F$4,H13&lt;=Sheet1!$G$4),"4",IF(AND(H13&gt;=Sheet1!$F$5,H13&lt;=Sheet1!$G$5),"5",IF(AND(H13&gt;=Sheet1!$F$7,H13&lt;=Sheet1!$G$7),"7",IF(AND(H13&gt;=Sheet1!$F$8,H13&lt;=Sheet1!$G$8),"8",IF(OR(H13&gt;=Sheet1!$F$6,H13&lt;=Sheet1!$G$6),"6","ERROR")))))))))</f>
        <v/>
      </c>
      <c r="K13" s="4"/>
      <c r="L13" s="4"/>
      <c r="M13" s="6"/>
      <c r="N13" s="6"/>
      <c r="O13" s="8"/>
      <c r="P13" s="4"/>
      <c r="Q13" s="4"/>
      <c r="R13" s="5"/>
      <c r="S13" s="4"/>
      <c r="T13" s="4"/>
      <c r="U13" s="4"/>
      <c r="V13" s="4"/>
      <c r="W13" s="4"/>
      <c r="X13" s="4"/>
      <c r="Y13" s="4"/>
      <c r="Z13" s="4"/>
      <c r="AA13" s="4"/>
      <c r="AB13" s="4"/>
      <c r="AC13" s="50"/>
      <c r="AD13" s="50"/>
      <c r="AE13" s="50"/>
    </row>
    <row r="14" spans="1:32">
      <c r="A14" s="4"/>
      <c r="B14" s="4"/>
      <c r="C14" s="65"/>
      <c r="D14" s="7"/>
      <c r="E14" s="7"/>
      <c r="F14" s="48" t="str">
        <f t="shared" si="0"/>
        <v xml:space="preserve"> </v>
      </c>
      <c r="G14" s="48" t="str">
        <f t="shared" si="1"/>
        <v xml:space="preserve"> </v>
      </c>
      <c r="H14" s="28"/>
      <c r="I14" s="48" t="str">
        <f>IF(H14="","",IF(Sheet1!$A$1=2,IF(AND(H14&gt;=Sheet1!$C$1,H14&lt;=Sheet1!$D$1),"1",IF(OR(H14&gt;=Sheet1!$C$2,H14&lt;=Sheet1!$D$2),"2","ERROR")),IF(AND(H14&gt;=Sheet1!$C$1,H14&lt;=Sheet1!$D$1),"1",IF(AND(H14&gt;=Sheet1!$C$2,H14&lt;=Sheet1!$D$2),"2",IF(OR(H14&gt;=Sheet1!$C$3,H14&lt;=Sheet1!$D$3),"3","ERROR")))))</f>
        <v/>
      </c>
      <c r="J14" s="49" t="str">
        <f>IF(H14="","",IF(AND(H14&gt;=Sheet1!$F$1,H14&lt;=Sheet1!$G$1),"1",IF(AND(H14&gt;=Sheet1!$F$2,H14&lt;=Sheet1!$G$2),"2",IF(AND(H14&gt;=Sheet1!$F$3,H14&lt;=Sheet1!$G$3),"3",IF(AND(H14&gt;=Sheet1!$F$4,H14&lt;=Sheet1!$G$4),"4",IF(AND(H14&gt;=Sheet1!$F$5,H14&lt;=Sheet1!$G$5),"5",IF(AND(H14&gt;=Sheet1!$F$7,H14&lt;=Sheet1!$G$7),"7",IF(AND(H14&gt;=Sheet1!$F$8,H14&lt;=Sheet1!$G$8),"8",IF(OR(H14&gt;=Sheet1!$F$6,H14&lt;=Sheet1!$G$6),"6","ERROR")))))))))</f>
        <v/>
      </c>
      <c r="K14" s="4"/>
      <c r="L14" s="4"/>
      <c r="M14" s="6"/>
      <c r="N14" s="6"/>
      <c r="O14" s="8"/>
      <c r="P14" s="4"/>
      <c r="Q14" s="4"/>
      <c r="R14" s="5"/>
      <c r="S14" s="4"/>
      <c r="T14" s="4"/>
      <c r="U14" s="4"/>
      <c r="V14" s="4"/>
      <c r="W14" s="4"/>
      <c r="X14" s="4"/>
      <c r="Y14" s="4"/>
      <c r="Z14" s="4"/>
      <c r="AA14" s="4"/>
      <c r="AB14" s="4"/>
      <c r="AC14" s="50"/>
      <c r="AD14" s="50"/>
      <c r="AE14" s="50"/>
    </row>
    <row r="15" spans="1:32">
      <c r="A15" s="4"/>
      <c r="B15" s="4"/>
      <c r="C15" s="65"/>
      <c r="D15" s="7"/>
      <c r="E15" s="7"/>
      <c r="F15" s="48" t="str">
        <f t="shared" si="0"/>
        <v xml:space="preserve"> </v>
      </c>
      <c r="G15" s="48" t="str">
        <f t="shared" si="1"/>
        <v xml:space="preserve"> </v>
      </c>
      <c r="H15" s="28"/>
      <c r="I15" s="48" t="str">
        <f>IF(H15="","",IF(Sheet1!$A$1=2,IF(AND(H15&gt;=Sheet1!$C$1,H15&lt;=Sheet1!$D$1),"1",IF(OR(H15&gt;=Sheet1!$C$2,H15&lt;=Sheet1!$D$2),"2","ERROR")),IF(AND(H15&gt;=Sheet1!$C$1,H15&lt;=Sheet1!$D$1),"1",IF(AND(H15&gt;=Sheet1!$C$2,H15&lt;=Sheet1!$D$2),"2",IF(OR(H15&gt;=Sheet1!$C$3,H15&lt;=Sheet1!$D$3),"3","ERROR")))))</f>
        <v/>
      </c>
      <c r="J15" s="49" t="str">
        <f>IF(H15="","",IF(AND(H15&gt;=Sheet1!$F$1,H15&lt;=Sheet1!$G$1),"1",IF(AND(H15&gt;=Sheet1!$F$2,H15&lt;=Sheet1!$G$2),"2",IF(AND(H15&gt;=Sheet1!$F$3,H15&lt;=Sheet1!$G$3),"3",IF(AND(H15&gt;=Sheet1!$F$4,H15&lt;=Sheet1!$G$4),"4",IF(AND(H15&gt;=Sheet1!$F$5,H15&lt;=Sheet1!$G$5),"5",IF(AND(H15&gt;=Sheet1!$F$7,H15&lt;=Sheet1!$G$7),"7",IF(AND(H15&gt;=Sheet1!$F$8,H15&lt;=Sheet1!$G$8),"8",IF(OR(H15&gt;=Sheet1!$F$6,H15&lt;=Sheet1!$G$6),"6","ERROR")))))))))</f>
        <v/>
      </c>
      <c r="K15" s="4"/>
      <c r="L15" s="4"/>
      <c r="M15" s="6"/>
      <c r="N15" s="6"/>
      <c r="O15" s="8"/>
      <c r="P15" s="4"/>
      <c r="Q15" s="4"/>
      <c r="R15" s="5"/>
      <c r="S15" s="4"/>
      <c r="T15" s="4"/>
      <c r="U15" s="4"/>
      <c r="V15" s="4"/>
      <c r="W15" s="4"/>
      <c r="X15" s="4"/>
      <c r="Y15" s="4"/>
      <c r="Z15" s="4"/>
      <c r="AA15" s="4"/>
      <c r="AB15" s="4"/>
      <c r="AC15" s="50"/>
      <c r="AD15" s="50"/>
      <c r="AE15" s="50"/>
    </row>
    <row r="16" spans="1:32">
      <c r="A16" s="8"/>
      <c r="B16" s="8"/>
      <c r="C16" s="65"/>
      <c r="D16" s="7"/>
      <c r="E16" s="7"/>
      <c r="F16" s="48" t="str">
        <f t="shared" si="0"/>
        <v xml:space="preserve"> </v>
      </c>
      <c r="G16" s="48" t="str">
        <f t="shared" si="1"/>
        <v xml:space="preserve"> </v>
      </c>
      <c r="H16" s="28"/>
      <c r="I16" s="48" t="str">
        <f>IF(H16="","",IF(Sheet1!$A$1=2,IF(AND(H16&gt;=Sheet1!$C$1,H16&lt;=Sheet1!$D$1),"1",IF(OR(H16&gt;=Sheet1!$C$2,H16&lt;=Sheet1!$D$2),"2","ERROR")),IF(AND(H16&gt;=Sheet1!$C$1,H16&lt;=Sheet1!$D$1),"1",IF(AND(H16&gt;=Sheet1!$C$2,H16&lt;=Sheet1!$D$2),"2",IF(OR(H16&gt;=Sheet1!$C$3,H16&lt;=Sheet1!$D$3),"3","ERROR")))))</f>
        <v/>
      </c>
      <c r="J16" s="49" t="str">
        <f>IF(H16="","",IF(AND(H16&gt;=Sheet1!$F$1,H16&lt;=Sheet1!$G$1),"1",IF(AND(H16&gt;=Sheet1!$F$2,H16&lt;=Sheet1!$G$2),"2",IF(AND(H16&gt;=Sheet1!$F$3,H16&lt;=Sheet1!$G$3),"3",IF(AND(H16&gt;=Sheet1!$F$4,H16&lt;=Sheet1!$G$4),"4",IF(AND(H16&gt;=Sheet1!$F$5,H16&lt;=Sheet1!$G$5),"5",IF(AND(H16&gt;=Sheet1!$F$7,H16&lt;=Sheet1!$G$7),"7",IF(AND(H16&gt;=Sheet1!$F$8,H16&lt;=Sheet1!$G$8),"8",IF(OR(H16&gt;=Sheet1!$F$6,H16&lt;=Sheet1!$G$6),"6","ERROR")))))))))</f>
        <v/>
      </c>
      <c r="K16" s="4"/>
      <c r="L16" s="4"/>
      <c r="M16" s="6"/>
      <c r="N16" s="6"/>
      <c r="O16" s="8"/>
      <c r="P16" s="4"/>
      <c r="Q16" s="4"/>
      <c r="R16" s="5"/>
      <c r="S16" s="4"/>
      <c r="T16" s="4"/>
      <c r="U16" s="4"/>
      <c r="V16" s="4"/>
      <c r="W16" s="4"/>
      <c r="X16" s="4"/>
      <c r="Y16" s="4"/>
      <c r="Z16" s="4"/>
      <c r="AA16" s="4"/>
      <c r="AB16" s="4"/>
      <c r="AC16" s="50"/>
      <c r="AD16" s="50"/>
      <c r="AE16" s="50"/>
    </row>
    <row r="17" spans="1:31">
      <c r="A17" s="4"/>
      <c r="B17" s="4"/>
      <c r="C17" s="65"/>
      <c r="D17" s="7"/>
      <c r="E17" s="7"/>
      <c r="F17" s="48" t="str">
        <f t="shared" si="0"/>
        <v xml:space="preserve"> </v>
      </c>
      <c r="G17" s="48" t="str">
        <f t="shared" si="1"/>
        <v xml:space="preserve"> </v>
      </c>
      <c r="H17" s="28"/>
      <c r="I17" s="48" t="str">
        <f>IF(H17="","",IF(Sheet1!$A$1=2,IF(AND(H17&gt;=Sheet1!$C$1,H17&lt;=Sheet1!$D$1),"1",IF(OR(H17&gt;=Sheet1!$C$2,H17&lt;=Sheet1!$D$2),"2","ERROR")),IF(AND(H17&gt;=Sheet1!$C$1,H17&lt;=Sheet1!$D$1),"1",IF(AND(H17&gt;=Sheet1!$C$2,H17&lt;=Sheet1!$D$2),"2",IF(OR(H17&gt;=Sheet1!$C$3,H17&lt;=Sheet1!$D$3),"3","ERROR")))))</f>
        <v/>
      </c>
      <c r="J17" s="49" t="str">
        <f>IF(H17="","",IF(AND(H17&gt;=Sheet1!$F$1,H17&lt;=Sheet1!$G$1),"1",IF(AND(H17&gt;=Sheet1!$F$2,H17&lt;=Sheet1!$G$2),"2",IF(AND(H17&gt;=Sheet1!$F$3,H17&lt;=Sheet1!$G$3),"3",IF(AND(H17&gt;=Sheet1!$F$4,H17&lt;=Sheet1!$G$4),"4",IF(AND(H17&gt;=Sheet1!$F$5,H17&lt;=Sheet1!$G$5),"5",IF(AND(H17&gt;=Sheet1!$F$7,H17&lt;=Sheet1!$G$7),"7",IF(AND(H17&gt;=Sheet1!$F$8,H17&lt;=Sheet1!$G$8),"8",IF(OR(H17&gt;=Sheet1!$F$6,H17&lt;=Sheet1!$G$6),"6","ERROR")))))))))</f>
        <v/>
      </c>
      <c r="K17" s="4"/>
      <c r="L17" s="4"/>
      <c r="M17" s="6"/>
      <c r="N17" s="6"/>
      <c r="O17" s="8"/>
      <c r="P17" s="4"/>
      <c r="Q17" s="4"/>
      <c r="R17" s="5"/>
      <c r="S17" s="4"/>
      <c r="T17" s="4"/>
      <c r="U17" s="4"/>
      <c r="V17" s="4"/>
      <c r="W17" s="4"/>
      <c r="X17" s="4"/>
      <c r="Y17" s="4"/>
      <c r="Z17" s="4"/>
      <c r="AA17" s="4"/>
      <c r="AB17" s="4"/>
      <c r="AC17" s="50"/>
      <c r="AD17" s="50"/>
      <c r="AE17" s="50"/>
    </row>
    <row r="18" spans="1:31">
      <c r="A18" s="8"/>
      <c r="B18" s="8"/>
      <c r="C18" s="65"/>
      <c r="D18" s="7"/>
      <c r="E18" s="7"/>
      <c r="F18" s="48" t="str">
        <f t="shared" si="0"/>
        <v xml:space="preserve"> </v>
      </c>
      <c r="G18" s="48" t="str">
        <f t="shared" si="1"/>
        <v xml:space="preserve"> </v>
      </c>
      <c r="H18" s="28"/>
      <c r="I18" s="48" t="str">
        <f>IF(H18="","",IF(Sheet1!$A$1=2,IF(AND(H18&gt;=Sheet1!$C$1,H18&lt;=Sheet1!$D$1),"1",IF(OR(H18&gt;=Sheet1!$C$2,H18&lt;=Sheet1!$D$2),"2","ERROR")),IF(AND(H18&gt;=Sheet1!$C$1,H18&lt;=Sheet1!$D$1),"1",IF(AND(H18&gt;=Sheet1!$C$2,H18&lt;=Sheet1!$D$2),"2",IF(OR(H18&gt;=Sheet1!$C$3,H18&lt;=Sheet1!$D$3),"3","ERROR")))))</f>
        <v/>
      </c>
      <c r="J18" s="49" t="str">
        <f>IF(H18="","",IF(AND(H18&gt;=Sheet1!$F$1,H18&lt;=Sheet1!$G$1),"1",IF(AND(H18&gt;=Sheet1!$F$2,H18&lt;=Sheet1!$G$2),"2",IF(AND(H18&gt;=Sheet1!$F$3,H18&lt;=Sheet1!$G$3),"3",IF(AND(H18&gt;=Sheet1!$F$4,H18&lt;=Sheet1!$G$4),"4",IF(AND(H18&gt;=Sheet1!$F$5,H18&lt;=Sheet1!$G$5),"5",IF(AND(H18&gt;=Sheet1!$F$7,H18&lt;=Sheet1!$G$7),"7",IF(AND(H18&gt;=Sheet1!$F$8,H18&lt;=Sheet1!$G$8),"8",IF(OR(H18&gt;=Sheet1!$F$6,H18&lt;=Sheet1!$G$6),"6","ERROR")))))))))</f>
        <v/>
      </c>
      <c r="K18" s="4"/>
      <c r="L18" s="4"/>
      <c r="M18" s="6"/>
      <c r="N18" s="6"/>
      <c r="O18" s="8"/>
      <c r="P18" s="4"/>
      <c r="Q18" s="4"/>
      <c r="R18" s="5"/>
      <c r="S18" s="4"/>
      <c r="T18" s="4"/>
      <c r="U18" s="4"/>
      <c r="V18" s="4"/>
      <c r="W18" s="4"/>
      <c r="X18" s="4"/>
      <c r="Y18" s="4"/>
      <c r="Z18" s="4"/>
      <c r="AA18" s="4"/>
      <c r="AB18" s="4"/>
      <c r="AC18" s="50"/>
      <c r="AD18" s="50"/>
      <c r="AE18" s="50"/>
    </row>
    <row r="19" spans="1:31">
      <c r="A19" s="8"/>
      <c r="B19" s="8"/>
      <c r="C19" s="65"/>
      <c r="D19" s="7"/>
      <c r="E19" s="7"/>
      <c r="F19" s="48" t="str">
        <f t="shared" si="0"/>
        <v xml:space="preserve"> </v>
      </c>
      <c r="G19" s="48" t="str">
        <f t="shared" si="1"/>
        <v xml:space="preserve"> </v>
      </c>
      <c r="H19" s="28"/>
      <c r="I19" s="48" t="str">
        <f>IF(H19="","",IF(Sheet1!$A$1=2,IF(AND(H19&gt;=Sheet1!$C$1,H19&lt;=Sheet1!$D$1),"1",IF(OR(H19&gt;=Sheet1!$C$2,H19&lt;=Sheet1!$D$2),"2","ERROR")),IF(AND(H19&gt;=Sheet1!$C$1,H19&lt;=Sheet1!$D$1),"1",IF(AND(H19&gt;=Sheet1!$C$2,H19&lt;=Sheet1!$D$2),"2",IF(OR(H19&gt;=Sheet1!$C$3,H19&lt;=Sheet1!$D$3),"3","ERROR")))))</f>
        <v/>
      </c>
      <c r="J19" s="49" t="str">
        <f>IF(H19="","",IF(AND(H19&gt;=Sheet1!$F$1,H19&lt;=Sheet1!$G$1),"1",IF(AND(H19&gt;=Sheet1!$F$2,H19&lt;=Sheet1!$G$2),"2",IF(AND(H19&gt;=Sheet1!$F$3,H19&lt;=Sheet1!$G$3),"3",IF(AND(H19&gt;=Sheet1!$F$4,H19&lt;=Sheet1!$G$4),"4",IF(AND(H19&gt;=Sheet1!$F$5,H19&lt;=Sheet1!$G$5),"5",IF(AND(H19&gt;=Sheet1!$F$7,H19&lt;=Sheet1!$G$7),"7",IF(AND(H19&gt;=Sheet1!$F$8,H19&lt;=Sheet1!$G$8),"8",IF(OR(H19&gt;=Sheet1!$F$6,H19&lt;=Sheet1!$G$6),"6","ERROR")))))))))</f>
        <v/>
      </c>
      <c r="K19" s="4"/>
      <c r="L19" s="4"/>
      <c r="M19" s="6"/>
      <c r="N19" s="6"/>
      <c r="O19" s="8"/>
      <c r="P19" s="4"/>
      <c r="Q19" s="4"/>
      <c r="R19" s="5"/>
      <c r="S19" s="4"/>
      <c r="T19" s="4"/>
      <c r="U19" s="4"/>
      <c r="V19" s="4"/>
      <c r="W19" s="4"/>
      <c r="X19" s="4"/>
      <c r="Y19" s="4"/>
      <c r="Z19" s="4"/>
      <c r="AA19" s="4"/>
      <c r="AB19" s="4"/>
      <c r="AC19" s="50"/>
      <c r="AD19" s="50"/>
      <c r="AE19" s="50"/>
    </row>
    <row r="20" spans="1:31">
      <c r="A20" s="8"/>
      <c r="B20" s="8"/>
      <c r="C20" s="65"/>
      <c r="D20" s="7"/>
      <c r="E20" s="7"/>
      <c r="F20" s="48" t="str">
        <f t="shared" si="0"/>
        <v xml:space="preserve"> </v>
      </c>
      <c r="G20" s="48" t="str">
        <f t="shared" si="1"/>
        <v xml:space="preserve"> </v>
      </c>
      <c r="H20" s="28"/>
      <c r="I20" s="48" t="str">
        <f>IF(H20="","",IF(Sheet1!$A$1=2,IF(AND(H20&gt;=Sheet1!$C$1,H20&lt;=Sheet1!$D$1),"1",IF(OR(H20&gt;=Sheet1!$C$2,H20&lt;=Sheet1!$D$2),"2","ERROR")),IF(AND(H20&gt;=Sheet1!$C$1,H20&lt;=Sheet1!$D$1),"1",IF(AND(H20&gt;=Sheet1!$C$2,H20&lt;=Sheet1!$D$2),"2",IF(OR(H20&gt;=Sheet1!$C$3,H20&lt;=Sheet1!$D$3),"3","ERROR")))))</f>
        <v/>
      </c>
      <c r="J20" s="49" t="str">
        <f>IF(H20="","",IF(AND(H20&gt;=Sheet1!$F$1,H20&lt;=Sheet1!$G$1),"1",IF(AND(H20&gt;=Sheet1!$F$2,H20&lt;=Sheet1!$G$2),"2",IF(AND(H20&gt;=Sheet1!$F$3,H20&lt;=Sheet1!$G$3),"3",IF(AND(H20&gt;=Sheet1!$F$4,H20&lt;=Sheet1!$G$4),"4",IF(AND(H20&gt;=Sheet1!$F$5,H20&lt;=Sheet1!$G$5),"5",IF(AND(H20&gt;=Sheet1!$F$7,H20&lt;=Sheet1!$G$7),"7",IF(AND(H20&gt;=Sheet1!$F$8,H20&lt;=Sheet1!$G$8),"8",IF(OR(H20&gt;=Sheet1!$F$6,H20&lt;=Sheet1!$G$6),"6","ERROR")))))))))</f>
        <v/>
      </c>
      <c r="K20" s="4"/>
      <c r="L20" s="4"/>
      <c r="M20" s="6"/>
      <c r="N20" s="6"/>
      <c r="O20" s="8"/>
      <c r="P20" s="4"/>
      <c r="Q20" s="4"/>
      <c r="R20" s="5"/>
      <c r="S20" s="4"/>
      <c r="T20" s="4"/>
      <c r="U20" s="4"/>
      <c r="V20" s="4"/>
      <c r="W20" s="4"/>
      <c r="X20" s="4"/>
      <c r="Y20" s="4"/>
      <c r="Z20" s="4"/>
      <c r="AA20" s="4"/>
      <c r="AB20" s="4"/>
      <c r="AC20" s="50"/>
      <c r="AD20" s="50"/>
      <c r="AE20" s="50"/>
    </row>
    <row r="21" spans="1:31">
      <c r="A21" s="4"/>
      <c r="B21" s="4"/>
      <c r="C21" s="65"/>
      <c r="D21" s="7"/>
      <c r="E21" s="7"/>
      <c r="F21" s="48" t="str">
        <f t="shared" si="0"/>
        <v xml:space="preserve"> </v>
      </c>
      <c r="G21" s="48" t="str">
        <f t="shared" si="1"/>
        <v xml:space="preserve"> </v>
      </c>
      <c r="H21" s="28"/>
      <c r="I21" s="48" t="str">
        <f>IF(H21="","",IF(Sheet1!$A$1=2,IF(AND(H21&gt;=Sheet1!$C$1,H21&lt;=Sheet1!$D$1),"1",IF(OR(H21&gt;=Sheet1!$C$2,H21&lt;=Sheet1!$D$2),"2","ERROR")),IF(AND(H21&gt;=Sheet1!$C$1,H21&lt;=Sheet1!$D$1),"1",IF(AND(H21&gt;=Sheet1!$C$2,H21&lt;=Sheet1!$D$2),"2",IF(OR(H21&gt;=Sheet1!$C$3,H21&lt;=Sheet1!$D$3),"3","ERROR")))))</f>
        <v/>
      </c>
      <c r="J21" s="49" t="str">
        <f>IF(H21="","",IF(AND(H21&gt;=Sheet1!$F$1,H21&lt;=Sheet1!$G$1),"1",IF(AND(H21&gt;=Sheet1!$F$2,H21&lt;=Sheet1!$G$2),"2",IF(AND(H21&gt;=Sheet1!$F$3,H21&lt;=Sheet1!$G$3),"3",IF(AND(H21&gt;=Sheet1!$F$4,H21&lt;=Sheet1!$G$4),"4",IF(AND(H21&gt;=Sheet1!$F$5,H21&lt;=Sheet1!$G$5),"5",IF(AND(H21&gt;=Sheet1!$F$7,H21&lt;=Sheet1!$G$7),"7",IF(AND(H21&gt;=Sheet1!$F$8,H21&lt;=Sheet1!$G$8),"8",IF(OR(H21&gt;=Sheet1!$F$6,H21&lt;=Sheet1!$G$6),"6","ERROR")))))))))</f>
        <v/>
      </c>
      <c r="K21" s="4"/>
      <c r="L21" s="4"/>
      <c r="M21" s="6"/>
      <c r="N21" s="6"/>
      <c r="O21" s="8"/>
      <c r="P21" s="4"/>
      <c r="Q21" s="4"/>
      <c r="R21" s="5"/>
      <c r="S21" s="4"/>
      <c r="T21" s="4"/>
      <c r="U21" s="4"/>
      <c r="V21" s="4"/>
      <c r="W21" s="4"/>
      <c r="X21" s="4"/>
      <c r="Y21" s="4"/>
      <c r="Z21" s="4"/>
      <c r="AA21" s="4"/>
      <c r="AB21" s="4"/>
      <c r="AC21" s="50"/>
      <c r="AD21" s="50"/>
      <c r="AE21" s="50"/>
    </row>
    <row r="22" spans="1:31">
      <c r="A22" s="8"/>
      <c r="B22" s="8"/>
      <c r="C22" s="65"/>
      <c r="D22" s="7"/>
      <c r="E22" s="7"/>
      <c r="F22" s="48" t="str">
        <f t="shared" si="0"/>
        <v xml:space="preserve"> </v>
      </c>
      <c r="G22" s="48" t="str">
        <f t="shared" si="1"/>
        <v xml:space="preserve"> </v>
      </c>
      <c r="H22" s="28"/>
      <c r="I22" s="48" t="str">
        <f>IF(H22="","",IF(Sheet1!$A$1=2,IF(AND(H22&gt;=Sheet1!$C$1,H22&lt;=Sheet1!$D$1),"1",IF(OR(H22&gt;=Sheet1!$C$2,H22&lt;=Sheet1!$D$2),"2","ERROR")),IF(AND(H22&gt;=Sheet1!$C$1,H22&lt;=Sheet1!$D$1),"1",IF(AND(H22&gt;=Sheet1!$C$2,H22&lt;=Sheet1!$D$2),"2",IF(OR(H22&gt;=Sheet1!$C$3,H22&lt;=Sheet1!$D$3),"3","ERROR")))))</f>
        <v/>
      </c>
      <c r="J22" s="49" t="str">
        <f>IF(H22="","",IF(AND(H22&gt;=Sheet1!$F$1,H22&lt;=Sheet1!$G$1),"1",IF(AND(H22&gt;=Sheet1!$F$2,H22&lt;=Sheet1!$G$2),"2",IF(AND(H22&gt;=Sheet1!$F$3,H22&lt;=Sheet1!$G$3),"3",IF(AND(H22&gt;=Sheet1!$F$4,H22&lt;=Sheet1!$G$4),"4",IF(AND(H22&gt;=Sheet1!$F$5,H22&lt;=Sheet1!$G$5),"5",IF(AND(H22&gt;=Sheet1!$F$7,H22&lt;=Sheet1!$G$7),"7",IF(AND(H22&gt;=Sheet1!$F$8,H22&lt;=Sheet1!$G$8),"8",IF(OR(H22&gt;=Sheet1!$F$6,H22&lt;=Sheet1!$G$6),"6","ERROR")))))))))</f>
        <v/>
      </c>
      <c r="K22" s="4"/>
      <c r="L22" s="4"/>
      <c r="M22" s="6"/>
      <c r="N22" s="6"/>
      <c r="O22" s="8"/>
      <c r="P22" s="4"/>
      <c r="Q22" s="4"/>
      <c r="R22" s="5"/>
      <c r="S22" s="4"/>
      <c r="T22" s="4"/>
      <c r="U22" s="4"/>
      <c r="V22" s="4"/>
      <c r="W22" s="4"/>
      <c r="X22" s="4"/>
      <c r="Y22" s="4"/>
      <c r="Z22" s="4"/>
      <c r="AA22" s="4"/>
      <c r="AB22" s="4"/>
      <c r="AC22" s="50"/>
      <c r="AD22" s="50"/>
      <c r="AE22" s="50"/>
    </row>
    <row r="23" spans="1:31">
      <c r="A23" s="4"/>
      <c r="B23" s="4"/>
      <c r="C23" s="65"/>
      <c r="D23" s="7"/>
      <c r="E23" s="7"/>
      <c r="F23" s="48" t="str">
        <f t="shared" si="0"/>
        <v xml:space="preserve"> </v>
      </c>
      <c r="G23" s="48" t="str">
        <f t="shared" si="1"/>
        <v xml:space="preserve"> </v>
      </c>
      <c r="H23" s="28"/>
      <c r="I23" s="48" t="str">
        <f>IF(H23="","",IF(Sheet1!$A$1=2,IF(AND(H23&gt;=Sheet1!$C$1,H23&lt;=Sheet1!$D$1),"1",IF(OR(H23&gt;=Sheet1!$C$2,H23&lt;=Sheet1!$D$2),"2","ERROR")),IF(AND(H23&gt;=Sheet1!$C$1,H23&lt;=Sheet1!$D$1),"1",IF(AND(H23&gt;=Sheet1!$C$2,H23&lt;=Sheet1!$D$2),"2",IF(OR(H23&gt;=Sheet1!$C$3,H23&lt;=Sheet1!$D$3),"3","ERROR")))))</f>
        <v/>
      </c>
      <c r="J23" s="49" t="str">
        <f>IF(H23="","",IF(AND(H23&gt;=Sheet1!$F$1,H23&lt;=Sheet1!$G$1),"1",IF(AND(H23&gt;=Sheet1!$F$2,H23&lt;=Sheet1!$G$2),"2",IF(AND(H23&gt;=Sheet1!$F$3,H23&lt;=Sheet1!$G$3),"3",IF(AND(H23&gt;=Sheet1!$F$4,H23&lt;=Sheet1!$G$4),"4",IF(AND(H23&gt;=Sheet1!$F$5,H23&lt;=Sheet1!$G$5),"5",IF(AND(H23&gt;=Sheet1!$F$7,H23&lt;=Sheet1!$G$7),"7",IF(AND(H23&gt;=Sheet1!$F$8,H23&lt;=Sheet1!$G$8),"8",IF(OR(H23&gt;=Sheet1!$F$6,H23&lt;=Sheet1!$G$6),"6","ERROR")))))))))</f>
        <v/>
      </c>
      <c r="K23" s="4"/>
      <c r="L23" s="4"/>
      <c r="M23" s="6"/>
      <c r="N23" s="6"/>
      <c r="O23" s="8"/>
      <c r="P23" s="4"/>
      <c r="Q23" s="4"/>
      <c r="R23" s="5"/>
      <c r="S23" s="4"/>
      <c r="T23" s="4"/>
      <c r="U23" s="4"/>
      <c r="V23" s="4"/>
      <c r="W23" s="4"/>
      <c r="X23" s="4"/>
      <c r="Y23" s="4"/>
      <c r="Z23" s="4"/>
      <c r="AA23" s="4"/>
      <c r="AB23" s="4"/>
      <c r="AC23" s="50"/>
      <c r="AD23" s="50"/>
      <c r="AE23" s="50"/>
    </row>
    <row r="24" spans="1:31">
      <c r="A24" s="4"/>
      <c r="B24" s="4"/>
      <c r="C24" s="65"/>
      <c r="D24" s="7"/>
      <c r="E24" s="7"/>
      <c r="F24" s="48" t="str">
        <f t="shared" si="0"/>
        <v xml:space="preserve"> </v>
      </c>
      <c r="G24" s="48" t="str">
        <f t="shared" si="1"/>
        <v xml:space="preserve"> </v>
      </c>
      <c r="H24" s="28"/>
      <c r="I24" s="48" t="str">
        <f>IF(H24="","",IF(Sheet1!$A$1=2,IF(AND(H24&gt;=Sheet1!$C$1,H24&lt;=Sheet1!$D$1),"1",IF(OR(H24&gt;=Sheet1!$C$2,H24&lt;=Sheet1!$D$2),"2","ERROR")),IF(AND(H24&gt;=Sheet1!$C$1,H24&lt;=Sheet1!$D$1),"1",IF(AND(H24&gt;=Sheet1!$C$2,H24&lt;=Sheet1!$D$2),"2",IF(OR(H24&gt;=Sheet1!$C$3,H24&lt;=Sheet1!$D$3),"3","ERROR")))))</f>
        <v/>
      </c>
      <c r="J24" s="49" t="str">
        <f>IF(H24="","",IF(AND(H24&gt;=Sheet1!$F$1,H24&lt;=Sheet1!$G$1),"1",IF(AND(H24&gt;=Sheet1!$F$2,H24&lt;=Sheet1!$G$2),"2",IF(AND(H24&gt;=Sheet1!$F$3,H24&lt;=Sheet1!$G$3),"3",IF(AND(H24&gt;=Sheet1!$F$4,H24&lt;=Sheet1!$G$4),"4",IF(AND(H24&gt;=Sheet1!$F$5,H24&lt;=Sheet1!$G$5),"5",IF(AND(H24&gt;=Sheet1!$F$7,H24&lt;=Sheet1!$G$7),"7",IF(AND(H24&gt;=Sheet1!$F$8,H24&lt;=Sheet1!$G$8),"8",IF(OR(H24&gt;=Sheet1!$F$6,H24&lt;=Sheet1!$G$6),"6","ERROR")))))))))</f>
        <v/>
      </c>
      <c r="K24" s="4"/>
      <c r="L24" s="4"/>
      <c r="M24" s="6"/>
      <c r="N24" s="6"/>
      <c r="O24" s="8"/>
      <c r="P24" s="4"/>
      <c r="Q24" s="4"/>
      <c r="R24" s="5"/>
      <c r="S24" s="4"/>
      <c r="T24" s="4"/>
      <c r="U24" s="4"/>
      <c r="V24" s="4"/>
      <c r="W24" s="4"/>
      <c r="X24" s="4"/>
      <c r="Y24" s="4"/>
      <c r="Z24" s="4"/>
      <c r="AA24" s="4"/>
      <c r="AB24" s="4"/>
      <c r="AC24" s="50"/>
      <c r="AD24" s="50"/>
      <c r="AE24" s="50"/>
    </row>
    <row r="25" spans="1:31">
      <c r="A25" s="4"/>
      <c r="B25" s="4"/>
      <c r="C25" s="65"/>
      <c r="D25" s="7"/>
      <c r="E25" s="7"/>
      <c r="F25" s="48" t="str">
        <f t="shared" si="0"/>
        <v xml:space="preserve"> </v>
      </c>
      <c r="G25" s="48" t="str">
        <f t="shared" si="1"/>
        <v xml:space="preserve"> </v>
      </c>
      <c r="H25" s="28"/>
      <c r="I25" s="48" t="str">
        <f>IF(H25="","",IF(Sheet1!$A$1=2,IF(AND(H25&gt;=Sheet1!$C$1,H25&lt;=Sheet1!$D$1),"1",IF(OR(H25&gt;=Sheet1!$C$2,H25&lt;=Sheet1!$D$2),"2","ERROR")),IF(AND(H25&gt;=Sheet1!$C$1,H25&lt;=Sheet1!$D$1),"1",IF(AND(H25&gt;=Sheet1!$C$2,H25&lt;=Sheet1!$D$2),"2",IF(OR(H25&gt;=Sheet1!$C$3,H25&lt;=Sheet1!$D$3),"3","ERROR")))))</f>
        <v/>
      </c>
      <c r="J25" s="49" t="str">
        <f>IF(H25="","",IF(AND(H25&gt;=Sheet1!$F$1,H25&lt;=Sheet1!$G$1),"1",IF(AND(H25&gt;=Sheet1!$F$2,H25&lt;=Sheet1!$G$2),"2",IF(AND(H25&gt;=Sheet1!$F$3,H25&lt;=Sheet1!$G$3),"3",IF(AND(H25&gt;=Sheet1!$F$4,H25&lt;=Sheet1!$G$4),"4",IF(AND(H25&gt;=Sheet1!$F$5,H25&lt;=Sheet1!$G$5),"5",IF(AND(H25&gt;=Sheet1!$F$7,H25&lt;=Sheet1!$G$7),"7",IF(AND(H25&gt;=Sheet1!$F$8,H25&lt;=Sheet1!$G$8),"8",IF(OR(H25&gt;=Sheet1!$F$6,H25&lt;=Sheet1!$G$6),"6","ERROR")))))))))</f>
        <v/>
      </c>
      <c r="K25" s="4"/>
      <c r="L25" s="4"/>
      <c r="M25" s="6"/>
      <c r="N25" s="6"/>
      <c r="O25" s="8"/>
      <c r="P25" s="4"/>
      <c r="Q25" s="4"/>
      <c r="R25" s="5"/>
      <c r="S25" s="4"/>
      <c r="T25" s="4"/>
      <c r="U25" s="4"/>
      <c r="V25" s="4"/>
      <c r="W25" s="4"/>
      <c r="X25" s="4"/>
      <c r="Y25" s="4"/>
      <c r="Z25" s="4"/>
      <c r="AA25" s="4"/>
      <c r="AB25" s="4"/>
      <c r="AC25" s="50"/>
      <c r="AD25" s="50"/>
      <c r="AE25" s="50"/>
    </row>
    <row r="26" spans="1:31">
      <c r="A26" s="4"/>
      <c r="B26" s="4"/>
      <c r="C26" s="65"/>
      <c r="D26" s="7"/>
      <c r="E26" s="7"/>
      <c r="F26" s="48" t="str">
        <f t="shared" si="0"/>
        <v xml:space="preserve"> </v>
      </c>
      <c r="G26" s="48" t="str">
        <f t="shared" si="1"/>
        <v xml:space="preserve"> </v>
      </c>
      <c r="H26" s="28"/>
      <c r="I26" s="48" t="str">
        <f>IF(H26="","",IF(Sheet1!$A$1=2,IF(AND(H26&gt;=Sheet1!$C$1,H26&lt;=Sheet1!$D$1),"1",IF(OR(H26&gt;=Sheet1!$C$2,H26&lt;=Sheet1!$D$2),"2","ERROR")),IF(AND(H26&gt;=Sheet1!$C$1,H26&lt;=Sheet1!$D$1),"1",IF(AND(H26&gt;=Sheet1!$C$2,H26&lt;=Sheet1!$D$2),"2",IF(OR(H26&gt;=Sheet1!$C$3,H26&lt;=Sheet1!$D$3),"3","ERROR")))))</f>
        <v/>
      </c>
      <c r="J26" s="49" t="str">
        <f>IF(H26="","",IF(AND(H26&gt;=Sheet1!$F$1,H26&lt;=Sheet1!$G$1),"1",IF(AND(H26&gt;=Sheet1!$F$2,H26&lt;=Sheet1!$G$2),"2",IF(AND(H26&gt;=Sheet1!$F$3,H26&lt;=Sheet1!$G$3),"3",IF(AND(H26&gt;=Sheet1!$F$4,H26&lt;=Sheet1!$G$4),"4",IF(AND(H26&gt;=Sheet1!$F$5,H26&lt;=Sheet1!$G$5),"5",IF(AND(H26&gt;=Sheet1!$F$7,H26&lt;=Sheet1!$G$7),"7",IF(AND(H26&gt;=Sheet1!$F$8,H26&lt;=Sheet1!$G$8),"8",IF(OR(H26&gt;=Sheet1!$F$6,H26&lt;=Sheet1!$G$6),"6","ERROR")))))))))</f>
        <v/>
      </c>
      <c r="K26" s="4"/>
      <c r="L26" s="4"/>
      <c r="M26" s="6"/>
      <c r="N26" s="6"/>
      <c r="O26" s="8"/>
      <c r="P26" s="4"/>
      <c r="Q26" s="4"/>
      <c r="R26" s="5"/>
      <c r="S26" s="4"/>
      <c r="T26" s="4"/>
      <c r="U26" s="4"/>
      <c r="V26" s="4"/>
      <c r="W26" s="4"/>
      <c r="X26" s="4"/>
      <c r="Y26" s="4"/>
      <c r="Z26" s="4"/>
      <c r="AA26" s="4"/>
      <c r="AB26" s="4"/>
      <c r="AC26" s="50"/>
      <c r="AD26" s="50"/>
      <c r="AE26" s="50"/>
    </row>
    <row r="27" spans="1:31">
      <c r="A27" s="4"/>
      <c r="B27" s="4"/>
      <c r="C27" s="65"/>
      <c r="D27" s="7"/>
      <c r="E27" s="7"/>
      <c r="F27" s="48" t="str">
        <f t="shared" si="0"/>
        <v xml:space="preserve"> </v>
      </c>
      <c r="G27" s="48" t="str">
        <f t="shared" si="1"/>
        <v xml:space="preserve"> </v>
      </c>
      <c r="H27" s="28"/>
      <c r="I27" s="48" t="str">
        <f>IF(H27="","",IF(Sheet1!$A$1=2,IF(AND(H27&gt;=Sheet1!$C$1,H27&lt;=Sheet1!$D$1),"1",IF(OR(H27&gt;=Sheet1!$C$2,H27&lt;=Sheet1!$D$2),"2","ERROR")),IF(AND(H27&gt;=Sheet1!$C$1,H27&lt;=Sheet1!$D$1),"1",IF(AND(H27&gt;=Sheet1!$C$2,H27&lt;=Sheet1!$D$2),"2",IF(OR(H27&gt;=Sheet1!$C$3,H27&lt;=Sheet1!$D$3),"3","ERROR")))))</f>
        <v/>
      </c>
      <c r="J27" s="49" t="str">
        <f>IF(H27="","",IF(AND(H27&gt;=Sheet1!$F$1,H27&lt;=Sheet1!$G$1),"1",IF(AND(H27&gt;=Sheet1!$F$2,H27&lt;=Sheet1!$G$2),"2",IF(AND(H27&gt;=Sheet1!$F$3,H27&lt;=Sheet1!$G$3),"3",IF(AND(H27&gt;=Sheet1!$F$4,H27&lt;=Sheet1!$G$4),"4",IF(AND(H27&gt;=Sheet1!$F$5,H27&lt;=Sheet1!$G$5),"5",IF(AND(H27&gt;=Sheet1!$F$7,H27&lt;=Sheet1!$G$7),"7",IF(AND(H27&gt;=Sheet1!$F$8,H27&lt;=Sheet1!$G$8),"8",IF(OR(H27&gt;=Sheet1!$F$6,H27&lt;=Sheet1!$G$6),"6","ERROR")))))))))</f>
        <v/>
      </c>
      <c r="K27" s="4"/>
      <c r="L27" s="4"/>
      <c r="M27" s="6"/>
      <c r="N27" s="6"/>
      <c r="O27" s="8"/>
      <c r="P27" s="4"/>
      <c r="Q27" s="4"/>
      <c r="R27" s="5"/>
      <c r="S27" s="4"/>
      <c r="T27" s="4"/>
      <c r="U27" s="4"/>
      <c r="V27" s="4"/>
      <c r="W27" s="4"/>
      <c r="X27" s="4"/>
      <c r="Y27" s="4"/>
      <c r="Z27" s="4"/>
      <c r="AA27" s="4"/>
      <c r="AB27" s="4"/>
      <c r="AC27" s="50"/>
      <c r="AD27" s="50"/>
      <c r="AE27" s="50"/>
    </row>
    <row r="28" spans="1:31">
      <c r="A28" s="4"/>
      <c r="B28" s="4"/>
      <c r="C28" s="65"/>
      <c r="D28" s="7"/>
      <c r="E28" s="7"/>
      <c r="F28" s="48" t="str">
        <f t="shared" si="0"/>
        <v xml:space="preserve"> </v>
      </c>
      <c r="G28" s="48" t="str">
        <f t="shared" si="1"/>
        <v xml:space="preserve"> </v>
      </c>
      <c r="H28" s="28"/>
      <c r="I28" s="48" t="str">
        <f>IF(H28="","",IF(Sheet1!$A$1=2,IF(AND(H28&gt;=Sheet1!$C$1,H28&lt;=Sheet1!$D$1),"1",IF(OR(H28&gt;=Sheet1!$C$2,H28&lt;=Sheet1!$D$2),"2","ERROR")),IF(AND(H28&gt;=Sheet1!$C$1,H28&lt;=Sheet1!$D$1),"1",IF(AND(H28&gt;=Sheet1!$C$2,H28&lt;=Sheet1!$D$2),"2",IF(OR(H28&gt;=Sheet1!$C$3,H28&lt;=Sheet1!$D$3),"3","ERROR")))))</f>
        <v/>
      </c>
      <c r="J28" s="49" t="str">
        <f>IF(H28="","",IF(AND(H28&gt;=Sheet1!$F$1,H28&lt;=Sheet1!$G$1),"1",IF(AND(H28&gt;=Sheet1!$F$2,H28&lt;=Sheet1!$G$2),"2",IF(AND(H28&gt;=Sheet1!$F$3,H28&lt;=Sheet1!$G$3),"3",IF(AND(H28&gt;=Sheet1!$F$4,H28&lt;=Sheet1!$G$4),"4",IF(AND(H28&gt;=Sheet1!$F$5,H28&lt;=Sheet1!$G$5),"5",IF(AND(H28&gt;=Sheet1!$F$7,H28&lt;=Sheet1!$G$7),"7",IF(AND(H28&gt;=Sheet1!$F$8,H28&lt;=Sheet1!$G$8),"8",IF(OR(H28&gt;=Sheet1!$F$6,H28&lt;=Sheet1!$G$6),"6","ERROR")))))))))</f>
        <v/>
      </c>
      <c r="K28" s="4"/>
      <c r="L28" s="4"/>
      <c r="M28" s="6"/>
      <c r="N28" s="6"/>
      <c r="O28" s="8"/>
      <c r="P28" s="4"/>
      <c r="Q28" s="4"/>
      <c r="R28" s="5"/>
      <c r="S28" s="4"/>
      <c r="T28" s="4"/>
      <c r="U28" s="4"/>
      <c r="V28" s="4"/>
      <c r="W28" s="4"/>
      <c r="X28" s="4"/>
      <c r="Y28" s="4"/>
      <c r="Z28" s="4"/>
      <c r="AA28" s="4"/>
      <c r="AB28" s="4"/>
      <c r="AC28" s="50"/>
      <c r="AD28" s="50"/>
      <c r="AE28" s="50"/>
    </row>
    <row r="29" spans="1:31">
      <c r="A29" s="4"/>
      <c r="B29" s="4"/>
      <c r="C29" s="65"/>
      <c r="D29" s="7"/>
      <c r="E29" s="7"/>
      <c r="F29" s="48" t="str">
        <f t="shared" si="0"/>
        <v xml:space="preserve"> </v>
      </c>
      <c r="G29" s="48" t="str">
        <f t="shared" si="1"/>
        <v xml:space="preserve"> </v>
      </c>
      <c r="H29" s="28"/>
      <c r="I29" s="48" t="str">
        <f>IF(H29="","",IF(Sheet1!$A$1=2,IF(AND(H29&gt;=Sheet1!$C$1,H29&lt;=Sheet1!$D$1),"1",IF(OR(H29&gt;=Sheet1!$C$2,H29&lt;=Sheet1!$D$2),"2","ERROR")),IF(AND(H29&gt;=Sheet1!$C$1,H29&lt;=Sheet1!$D$1),"1",IF(AND(H29&gt;=Sheet1!$C$2,H29&lt;=Sheet1!$D$2),"2",IF(OR(H29&gt;=Sheet1!$C$3,H29&lt;=Sheet1!$D$3),"3","ERROR")))))</f>
        <v/>
      </c>
      <c r="J29" s="49" t="str">
        <f>IF(H29="","",IF(AND(H29&gt;=Sheet1!$F$1,H29&lt;=Sheet1!$G$1),"1",IF(AND(H29&gt;=Sheet1!$F$2,H29&lt;=Sheet1!$G$2),"2",IF(AND(H29&gt;=Sheet1!$F$3,H29&lt;=Sheet1!$G$3),"3",IF(AND(H29&gt;=Sheet1!$F$4,H29&lt;=Sheet1!$G$4),"4",IF(AND(H29&gt;=Sheet1!$F$5,H29&lt;=Sheet1!$G$5),"5",IF(AND(H29&gt;=Sheet1!$F$7,H29&lt;=Sheet1!$G$7),"7",IF(AND(H29&gt;=Sheet1!$F$8,H29&lt;=Sheet1!$G$8),"8",IF(OR(H29&gt;=Sheet1!$F$6,H29&lt;=Sheet1!$G$6),"6","ERROR")))))))))</f>
        <v/>
      </c>
      <c r="K29" s="4"/>
      <c r="L29" s="4"/>
      <c r="M29" s="6"/>
      <c r="N29" s="6"/>
      <c r="O29" s="8"/>
      <c r="P29" s="4"/>
      <c r="Q29" s="4"/>
      <c r="R29" s="5"/>
      <c r="S29" s="4"/>
      <c r="T29" s="4"/>
      <c r="U29" s="4"/>
      <c r="V29" s="4"/>
      <c r="W29" s="4"/>
      <c r="X29" s="4"/>
      <c r="Y29" s="4"/>
      <c r="Z29" s="4"/>
      <c r="AA29" s="4"/>
      <c r="AB29" s="4"/>
      <c r="AC29" s="50"/>
      <c r="AD29" s="50"/>
      <c r="AE29" s="50"/>
    </row>
    <row r="30" spans="1:31">
      <c r="A30" s="4"/>
      <c r="B30" s="4"/>
      <c r="C30" s="65"/>
      <c r="D30" s="7"/>
      <c r="E30" s="7"/>
      <c r="F30" s="48" t="str">
        <f t="shared" si="0"/>
        <v xml:space="preserve"> </v>
      </c>
      <c r="G30" s="48" t="str">
        <f t="shared" si="1"/>
        <v xml:space="preserve"> </v>
      </c>
      <c r="H30" s="28"/>
      <c r="I30" s="48" t="str">
        <f>IF(H30="","",IF(Sheet1!$A$1=2,IF(AND(H30&gt;=Sheet1!$C$1,H30&lt;=Sheet1!$D$1),"1",IF(OR(H30&gt;=Sheet1!$C$2,H30&lt;=Sheet1!$D$2),"2","ERROR")),IF(AND(H30&gt;=Sheet1!$C$1,H30&lt;=Sheet1!$D$1),"1",IF(AND(H30&gt;=Sheet1!$C$2,H30&lt;=Sheet1!$D$2),"2",IF(OR(H30&gt;=Sheet1!$C$3,H30&lt;=Sheet1!$D$3),"3","ERROR")))))</f>
        <v/>
      </c>
      <c r="J30" s="49" t="str">
        <f>IF(H30="","",IF(AND(H30&gt;=Sheet1!$F$1,H30&lt;=Sheet1!$G$1),"1",IF(AND(H30&gt;=Sheet1!$F$2,H30&lt;=Sheet1!$G$2),"2",IF(AND(H30&gt;=Sheet1!$F$3,H30&lt;=Sheet1!$G$3),"3",IF(AND(H30&gt;=Sheet1!$F$4,H30&lt;=Sheet1!$G$4),"4",IF(AND(H30&gt;=Sheet1!$F$5,H30&lt;=Sheet1!$G$5),"5",IF(AND(H30&gt;=Sheet1!$F$7,H30&lt;=Sheet1!$G$7),"7",IF(AND(H30&gt;=Sheet1!$F$8,H30&lt;=Sheet1!$G$8),"8",IF(OR(H30&gt;=Sheet1!$F$6,H30&lt;=Sheet1!$G$6),"6","ERROR")))))))))</f>
        <v/>
      </c>
      <c r="K30" s="4"/>
      <c r="L30" s="4"/>
      <c r="M30" s="6"/>
      <c r="N30" s="6"/>
      <c r="O30" s="8"/>
      <c r="P30" s="4"/>
      <c r="Q30" s="4"/>
      <c r="R30" s="5"/>
      <c r="S30" s="4"/>
      <c r="T30" s="4"/>
      <c r="U30" s="4"/>
      <c r="V30" s="4"/>
      <c r="W30" s="4"/>
      <c r="X30" s="4"/>
      <c r="Y30" s="4"/>
      <c r="Z30" s="4"/>
      <c r="AA30" s="4"/>
      <c r="AB30" s="4"/>
      <c r="AC30" s="50"/>
      <c r="AD30" s="50"/>
      <c r="AE30" s="50"/>
    </row>
    <row r="31" spans="1:31">
      <c r="A31" s="4"/>
      <c r="B31" s="4"/>
      <c r="C31" s="65"/>
      <c r="D31" s="7"/>
      <c r="E31" s="7"/>
      <c r="F31" s="48" t="str">
        <f t="shared" si="0"/>
        <v xml:space="preserve"> </v>
      </c>
      <c r="G31" s="48" t="str">
        <f t="shared" si="1"/>
        <v xml:space="preserve"> </v>
      </c>
      <c r="H31" s="28"/>
      <c r="I31" s="48" t="str">
        <f>IF(H31="","",IF(Sheet1!$A$1=2,IF(AND(H31&gt;=Sheet1!$C$1,H31&lt;=Sheet1!$D$1),"1",IF(OR(H31&gt;=Sheet1!$C$2,H31&lt;=Sheet1!$D$2),"2","ERROR")),IF(AND(H31&gt;=Sheet1!$C$1,H31&lt;=Sheet1!$D$1),"1",IF(AND(H31&gt;=Sheet1!$C$2,H31&lt;=Sheet1!$D$2),"2",IF(OR(H31&gt;=Sheet1!$C$3,H31&lt;=Sheet1!$D$3),"3","ERROR")))))</f>
        <v/>
      </c>
      <c r="J31" s="49" t="str">
        <f>IF(H31="","",IF(AND(H31&gt;=Sheet1!$F$1,H31&lt;=Sheet1!$G$1),"1",IF(AND(H31&gt;=Sheet1!$F$2,H31&lt;=Sheet1!$G$2),"2",IF(AND(H31&gt;=Sheet1!$F$3,H31&lt;=Sheet1!$G$3),"3",IF(AND(H31&gt;=Sheet1!$F$4,H31&lt;=Sheet1!$G$4),"4",IF(AND(H31&gt;=Sheet1!$F$5,H31&lt;=Sheet1!$G$5),"5",IF(AND(H31&gt;=Sheet1!$F$7,H31&lt;=Sheet1!$G$7),"7",IF(AND(H31&gt;=Sheet1!$F$8,H31&lt;=Sheet1!$G$8),"8",IF(OR(H31&gt;=Sheet1!$F$6,H31&lt;=Sheet1!$G$6),"6","ERROR")))))))))</f>
        <v/>
      </c>
      <c r="K31" s="4"/>
      <c r="L31" s="4"/>
      <c r="M31" s="6"/>
      <c r="N31" s="6"/>
      <c r="O31" s="8"/>
      <c r="P31" s="4"/>
      <c r="Q31" s="4"/>
      <c r="R31" s="5"/>
      <c r="S31" s="4"/>
      <c r="T31" s="4"/>
      <c r="U31" s="4"/>
      <c r="V31" s="4"/>
      <c r="W31" s="4"/>
      <c r="X31" s="4"/>
      <c r="Y31" s="4"/>
      <c r="Z31" s="4"/>
      <c r="AA31" s="4"/>
      <c r="AB31" s="4"/>
      <c r="AC31" s="50"/>
      <c r="AD31" s="50"/>
      <c r="AE31" s="50"/>
    </row>
    <row r="32" spans="1:31">
      <c r="A32" s="4"/>
      <c r="B32" s="4"/>
      <c r="C32" s="65"/>
      <c r="D32" s="7"/>
      <c r="E32" s="7"/>
      <c r="F32" s="48" t="str">
        <f t="shared" si="0"/>
        <v xml:space="preserve"> </v>
      </c>
      <c r="G32" s="48" t="str">
        <f t="shared" si="1"/>
        <v xml:space="preserve"> </v>
      </c>
      <c r="H32" s="28"/>
      <c r="I32" s="48" t="str">
        <f>IF(H32="","",IF(Sheet1!$A$1=2,IF(AND(H32&gt;=Sheet1!$C$1,H32&lt;=Sheet1!$D$1),"1",IF(OR(H32&gt;=Sheet1!$C$2,H32&lt;=Sheet1!$D$2),"2","ERROR")),IF(AND(H32&gt;=Sheet1!$C$1,H32&lt;=Sheet1!$D$1),"1",IF(AND(H32&gt;=Sheet1!$C$2,H32&lt;=Sheet1!$D$2),"2",IF(OR(H32&gt;=Sheet1!$C$3,H32&lt;=Sheet1!$D$3),"3","ERROR")))))</f>
        <v/>
      </c>
      <c r="J32" s="49" t="str">
        <f>IF(H32="","",IF(AND(H32&gt;=Sheet1!$F$1,H32&lt;=Sheet1!$G$1),"1",IF(AND(H32&gt;=Sheet1!$F$2,H32&lt;=Sheet1!$G$2),"2",IF(AND(H32&gt;=Sheet1!$F$3,H32&lt;=Sheet1!$G$3),"3",IF(AND(H32&gt;=Sheet1!$F$4,H32&lt;=Sheet1!$G$4),"4",IF(AND(H32&gt;=Sheet1!$F$5,H32&lt;=Sheet1!$G$5),"5",IF(AND(H32&gt;=Sheet1!$F$7,H32&lt;=Sheet1!$G$7),"7",IF(AND(H32&gt;=Sheet1!$F$8,H32&lt;=Sheet1!$G$8),"8",IF(OR(H32&gt;=Sheet1!$F$6,H32&lt;=Sheet1!$G$6),"6","ERROR")))))))))</f>
        <v/>
      </c>
      <c r="K32" s="4"/>
      <c r="L32" s="4"/>
      <c r="M32" s="6"/>
      <c r="N32" s="6"/>
      <c r="O32" s="8"/>
      <c r="P32" s="4"/>
      <c r="Q32" s="4"/>
      <c r="R32" s="5"/>
      <c r="S32" s="4"/>
      <c r="T32" s="4"/>
      <c r="U32" s="4"/>
      <c r="V32" s="4"/>
      <c r="W32" s="4"/>
      <c r="X32" s="4"/>
      <c r="Y32" s="4"/>
      <c r="Z32" s="4"/>
      <c r="AA32" s="4"/>
      <c r="AB32" s="4"/>
      <c r="AC32" s="50"/>
      <c r="AD32" s="50"/>
      <c r="AE32" s="50"/>
    </row>
    <row r="33" spans="1:31">
      <c r="A33" s="4"/>
      <c r="B33" s="4"/>
      <c r="C33" s="65"/>
      <c r="D33" s="7"/>
      <c r="E33" s="7"/>
      <c r="F33" s="48" t="str">
        <f t="shared" si="0"/>
        <v xml:space="preserve"> </v>
      </c>
      <c r="G33" s="48" t="str">
        <f t="shared" si="1"/>
        <v xml:space="preserve"> </v>
      </c>
      <c r="H33" s="28"/>
      <c r="I33" s="48" t="str">
        <f>IF(H33="","",IF(Sheet1!$A$1=2,IF(AND(H33&gt;=Sheet1!$C$1,H33&lt;=Sheet1!$D$1),"1",IF(OR(H33&gt;=Sheet1!$C$2,H33&lt;=Sheet1!$D$2),"2","ERROR")),IF(AND(H33&gt;=Sheet1!$C$1,H33&lt;=Sheet1!$D$1),"1",IF(AND(H33&gt;=Sheet1!$C$2,H33&lt;=Sheet1!$D$2),"2",IF(OR(H33&gt;=Sheet1!$C$3,H33&lt;=Sheet1!$D$3),"3","ERROR")))))</f>
        <v/>
      </c>
      <c r="J33" s="49" t="str">
        <f>IF(H33="","",IF(AND(H33&gt;=Sheet1!$F$1,H33&lt;=Sheet1!$G$1),"1",IF(AND(H33&gt;=Sheet1!$F$2,H33&lt;=Sheet1!$G$2),"2",IF(AND(H33&gt;=Sheet1!$F$3,H33&lt;=Sheet1!$G$3),"3",IF(AND(H33&gt;=Sheet1!$F$4,H33&lt;=Sheet1!$G$4),"4",IF(AND(H33&gt;=Sheet1!$F$5,H33&lt;=Sheet1!$G$5),"5",IF(AND(H33&gt;=Sheet1!$F$7,H33&lt;=Sheet1!$G$7),"7",IF(AND(H33&gt;=Sheet1!$F$8,H33&lt;=Sheet1!$G$8),"8",IF(OR(H33&gt;=Sheet1!$F$6,H33&lt;=Sheet1!$G$6),"6","ERROR")))))))))</f>
        <v/>
      </c>
      <c r="K33" s="4"/>
      <c r="L33" s="4"/>
      <c r="M33" s="6"/>
      <c r="N33" s="6"/>
      <c r="O33" s="8"/>
      <c r="P33" s="4"/>
      <c r="Q33" s="4"/>
      <c r="R33" s="5"/>
      <c r="S33" s="4"/>
      <c r="T33" s="4"/>
      <c r="U33" s="4"/>
      <c r="V33" s="4"/>
      <c r="W33" s="4"/>
      <c r="X33" s="4"/>
      <c r="Y33" s="4"/>
      <c r="Z33" s="4"/>
      <c r="AA33" s="4"/>
      <c r="AB33" s="4"/>
      <c r="AC33" s="50"/>
      <c r="AD33" s="50"/>
      <c r="AE33" s="50"/>
    </row>
    <row r="34" spans="1:31">
      <c r="A34" s="4"/>
      <c r="B34" s="4"/>
      <c r="C34" s="65"/>
      <c r="D34" s="7"/>
      <c r="E34" s="7"/>
      <c r="F34" s="48" t="str">
        <f t="shared" si="0"/>
        <v xml:space="preserve"> </v>
      </c>
      <c r="G34" s="48" t="str">
        <f t="shared" si="1"/>
        <v xml:space="preserve"> </v>
      </c>
      <c r="H34" s="28"/>
      <c r="I34" s="48" t="str">
        <f>IF(H34="","",IF(Sheet1!$A$1=2,IF(AND(H34&gt;=Sheet1!$C$1,H34&lt;=Sheet1!$D$1),"1",IF(OR(H34&gt;=Sheet1!$C$2,H34&lt;=Sheet1!$D$2),"2","ERROR")),IF(AND(H34&gt;=Sheet1!$C$1,H34&lt;=Sheet1!$D$1),"1",IF(AND(H34&gt;=Sheet1!$C$2,H34&lt;=Sheet1!$D$2),"2",IF(OR(H34&gt;=Sheet1!$C$3,H34&lt;=Sheet1!$D$3),"3","ERROR")))))</f>
        <v/>
      </c>
      <c r="J34" s="49" t="str">
        <f>IF(H34="","",IF(AND(H34&gt;=Sheet1!$F$1,H34&lt;=Sheet1!$G$1),"1",IF(AND(H34&gt;=Sheet1!$F$2,H34&lt;=Sheet1!$G$2),"2",IF(AND(H34&gt;=Sheet1!$F$3,H34&lt;=Sheet1!$G$3),"3",IF(AND(H34&gt;=Sheet1!$F$4,H34&lt;=Sheet1!$G$4),"4",IF(AND(H34&gt;=Sheet1!$F$5,H34&lt;=Sheet1!$G$5),"5",IF(AND(H34&gt;=Sheet1!$F$7,H34&lt;=Sheet1!$G$7),"7",IF(AND(H34&gt;=Sheet1!$F$8,H34&lt;=Sheet1!$G$8),"8",IF(OR(H34&gt;=Sheet1!$F$6,H34&lt;=Sheet1!$G$6),"6","ERROR")))))))))</f>
        <v/>
      </c>
      <c r="K34" s="4"/>
      <c r="L34" s="4"/>
      <c r="M34" s="6"/>
      <c r="N34" s="6"/>
      <c r="O34" s="8"/>
      <c r="P34" s="4"/>
      <c r="Q34" s="4"/>
      <c r="R34" s="5"/>
      <c r="S34" s="4"/>
      <c r="T34" s="4"/>
      <c r="U34" s="4"/>
      <c r="V34" s="4"/>
      <c r="W34" s="4"/>
      <c r="X34" s="4"/>
      <c r="Y34" s="4"/>
      <c r="Z34" s="4"/>
      <c r="AA34" s="4"/>
      <c r="AB34" s="4"/>
      <c r="AC34" s="50"/>
      <c r="AD34" s="50"/>
      <c r="AE34" s="50"/>
    </row>
    <row r="35" spans="1:31">
      <c r="A35" s="4"/>
      <c r="B35" s="4"/>
      <c r="C35" s="65"/>
      <c r="D35" s="7"/>
      <c r="E35" s="7"/>
      <c r="F35" s="48" t="str">
        <f t="shared" si="0"/>
        <v xml:space="preserve"> </v>
      </c>
      <c r="G35" s="48" t="str">
        <f t="shared" si="1"/>
        <v xml:space="preserve"> </v>
      </c>
      <c r="H35" s="28"/>
      <c r="I35" s="48" t="str">
        <f>IF(H35="","",IF(Sheet1!$A$1=2,IF(AND(H35&gt;=Sheet1!$C$1,H35&lt;=Sheet1!$D$1),"1",IF(OR(H35&gt;=Sheet1!$C$2,H35&lt;=Sheet1!$D$2),"2","ERROR")),IF(AND(H35&gt;=Sheet1!$C$1,H35&lt;=Sheet1!$D$1),"1",IF(AND(H35&gt;=Sheet1!$C$2,H35&lt;=Sheet1!$D$2),"2",IF(OR(H35&gt;=Sheet1!$C$3,H35&lt;=Sheet1!$D$3),"3","ERROR")))))</f>
        <v/>
      </c>
      <c r="J35" s="49" t="str">
        <f>IF(H35="","",IF(AND(H35&gt;=Sheet1!$F$1,H35&lt;=Sheet1!$G$1),"1",IF(AND(H35&gt;=Sheet1!$F$2,H35&lt;=Sheet1!$G$2),"2",IF(AND(H35&gt;=Sheet1!$F$3,H35&lt;=Sheet1!$G$3),"3",IF(AND(H35&gt;=Sheet1!$F$4,H35&lt;=Sheet1!$G$4),"4",IF(AND(H35&gt;=Sheet1!$F$5,H35&lt;=Sheet1!$G$5),"5",IF(AND(H35&gt;=Sheet1!$F$7,H35&lt;=Sheet1!$G$7),"7",IF(AND(H35&gt;=Sheet1!$F$8,H35&lt;=Sheet1!$G$8),"8",IF(OR(H35&gt;=Sheet1!$F$6,H35&lt;=Sheet1!$G$6),"6","ERROR")))))))))</f>
        <v/>
      </c>
      <c r="K35" s="4"/>
      <c r="L35" s="4"/>
      <c r="M35" s="6"/>
      <c r="N35" s="6"/>
      <c r="O35" s="8"/>
      <c r="P35" s="4"/>
      <c r="Q35" s="4"/>
      <c r="R35" s="5"/>
      <c r="S35" s="4"/>
      <c r="T35" s="4"/>
      <c r="U35" s="4"/>
      <c r="V35" s="4"/>
      <c r="W35" s="4"/>
      <c r="X35" s="4"/>
      <c r="Y35" s="4"/>
      <c r="Z35" s="4"/>
      <c r="AA35" s="4"/>
      <c r="AB35" s="4"/>
      <c r="AC35" s="50"/>
      <c r="AD35" s="50"/>
      <c r="AE35" s="50"/>
    </row>
    <row r="36" spans="1:31">
      <c r="A36" s="4"/>
      <c r="B36" s="4"/>
      <c r="C36" s="65"/>
      <c r="D36" s="7"/>
      <c r="E36" s="7"/>
      <c r="F36" s="48" t="str">
        <f t="shared" si="0"/>
        <v xml:space="preserve"> </v>
      </c>
      <c r="G36" s="48" t="str">
        <f t="shared" si="1"/>
        <v xml:space="preserve"> </v>
      </c>
      <c r="H36" s="28"/>
      <c r="I36" s="48" t="str">
        <f>IF(H36="","",IF(Sheet1!$A$1=2,IF(AND(H36&gt;=Sheet1!$C$1,H36&lt;=Sheet1!$D$1),"1",IF(OR(H36&gt;=Sheet1!$C$2,H36&lt;=Sheet1!$D$2),"2","ERROR")),IF(AND(H36&gt;=Sheet1!$C$1,H36&lt;=Sheet1!$D$1),"1",IF(AND(H36&gt;=Sheet1!$C$2,H36&lt;=Sheet1!$D$2),"2",IF(OR(H36&gt;=Sheet1!$C$3,H36&lt;=Sheet1!$D$3),"3","ERROR")))))</f>
        <v/>
      </c>
      <c r="J36" s="49" t="str">
        <f>IF(H36="","",IF(AND(H36&gt;=Sheet1!$F$1,H36&lt;=Sheet1!$G$1),"1",IF(AND(H36&gt;=Sheet1!$F$2,H36&lt;=Sheet1!$G$2),"2",IF(AND(H36&gt;=Sheet1!$F$3,H36&lt;=Sheet1!$G$3),"3",IF(AND(H36&gt;=Sheet1!$F$4,H36&lt;=Sheet1!$G$4),"4",IF(AND(H36&gt;=Sheet1!$F$5,H36&lt;=Sheet1!$G$5),"5",IF(AND(H36&gt;=Sheet1!$F$7,H36&lt;=Sheet1!$G$7),"7",IF(AND(H36&gt;=Sheet1!$F$8,H36&lt;=Sheet1!$G$8),"8",IF(OR(H36&gt;=Sheet1!$F$6,H36&lt;=Sheet1!$G$6),"6","ERROR")))))))))</f>
        <v/>
      </c>
      <c r="K36" s="4"/>
      <c r="L36" s="4"/>
      <c r="M36" s="6"/>
      <c r="N36" s="6"/>
      <c r="O36" s="8"/>
      <c r="P36" s="4"/>
      <c r="Q36" s="4"/>
      <c r="R36" s="5"/>
      <c r="S36" s="4"/>
      <c r="T36" s="4"/>
      <c r="U36" s="4"/>
      <c r="V36" s="4"/>
      <c r="W36" s="4"/>
      <c r="X36" s="4"/>
      <c r="Y36" s="4"/>
      <c r="Z36" s="4"/>
      <c r="AA36" s="4"/>
      <c r="AB36" s="4"/>
      <c r="AC36" s="50"/>
      <c r="AD36" s="50"/>
      <c r="AE36" s="50"/>
    </row>
    <row r="37" spans="1:31">
      <c r="A37" s="4"/>
      <c r="B37" s="4"/>
      <c r="C37" s="65"/>
      <c r="D37" s="7"/>
      <c r="E37" s="7"/>
      <c r="F37" s="48" t="str">
        <f t="shared" si="0"/>
        <v xml:space="preserve"> </v>
      </c>
      <c r="G37" s="48" t="str">
        <f t="shared" si="1"/>
        <v xml:space="preserve"> </v>
      </c>
      <c r="H37" s="28"/>
      <c r="I37" s="48" t="str">
        <f>IF(H37="","",IF(Sheet1!$A$1=2,IF(AND(H37&gt;=Sheet1!$C$1,H37&lt;=Sheet1!$D$1),"1",IF(OR(H37&gt;=Sheet1!$C$2,H37&lt;=Sheet1!$D$2),"2","ERROR")),IF(AND(H37&gt;=Sheet1!$C$1,H37&lt;=Sheet1!$D$1),"1",IF(AND(H37&gt;=Sheet1!$C$2,H37&lt;=Sheet1!$D$2),"2",IF(OR(H37&gt;=Sheet1!$C$3,H37&lt;=Sheet1!$D$3),"3","ERROR")))))</f>
        <v/>
      </c>
      <c r="J37" s="49" t="str">
        <f>IF(H37="","",IF(AND(H37&gt;=Sheet1!$F$1,H37&lt;=Sheet1!$G$1),"1",IF(AND(H37&gt;=Sheet1!$F$2,H37&lt;=Sheet1!$G$2),"2",IF(AND(H37&gt;=Sheet1!$F$3,H37&lt;=Sheet1!$G$3),"3",IF(AND(H37&gt;=Sheet1!$F$4,H37&lt;=Sheet1!$G$4),"4",IF(AND(H37&gt;=Sheet1!$F$5,H37&lt;=Sheet1!$G$5),"5",IF(AND(H37&gt;=Sheet1!$F$7,H37&lt;=Sheet1!$G$7),"7",IF(AND(H37&gt;=Sheet1!$F$8,H37&lt;=Sheet1!$G$8),"8",IF(OR(H37&gt;=Sheet1!$F$6,H37&lt;=Sheet1!$G$6),"6","ERROR")))))))))</f>
        <v/>
      </c>
      <c r="K37" s="4"/>
      <c r="L37" s="4"/>
      <c r="M37" s="6"/>
      <c r="N37" s="6"/>
      <c r="O37" s="8"/>
      <c r="P37" s="4"/>
      <c r="Q37" s="4"/>
      <c r="R37" s="5"/>
      <c r="S37" s="4"/>
      <c r="T37" s="4"/>
      <c r="U37" s="4"/>
      <c r="V37" s="4"/>
      <c r="W37" s="4"/>
      <c r="X37" s="4"/>
      <c r="Y37" s="4"/>
      <c r="Z37" s="4"/>
      <c r="AA37" s="4"/>
      <c r="AB37" s="4"/>
      <c r="AC37" s="50"/>
      <c r="AD37" s="50"/>
      <c r="AE37" s="50"/>
    </row>
    <row r="38" spans="1:31">
      <c r="A38" s="4"/>
      <c r="B38" s="4"/>
      <c r="C38" s="65"/>
      <c r="D38" s="7"/>
      <c r="E38" s="7"/>
      <c r="F38" s="48" t="str">
        <f t="shared" si="0"/>
        <v xml:space="preserve"> </v>
      </c>
      <c r="G38" s="48" t="str">
        <f t="shared" si="1"/>
        <v xml:space="preserve"> </v>
      </c>
      <c r="H38" s="28"/>
      <c r="I38" s="48" t="str">
        <f>IF(H38="","",IF(Sheet1!$A$1=2,IF(AND(H38&gt;=Sheet1!$C$1,H38&lt;=Sheet1!$D$1),"1",IF(OR(H38&gt;=Sheet1!$C$2,H38&lt;=Sheet1!$D$2),"2","ERROR")),IF(AND(H38&gt;=Sheet1!$C$1,H38&lt;=Sheet1!$D$1),"1",IF(AND(H38&gt;=Sheet1!$C$2,H38&lt;=Sheet1!$D$2),"2",IF(OR(H38&gt;=Sheet1!$C$3,H38&lt;=Sheet1!$D$3),"3","ERROR")))))</f>
        <v/>
      </c>
      <c r="J38" s="49" t="str">
        <f>IF(H38="","",IF(AND(H38&gt;=Sheet1!$F$1,H38&lt;=Sheet1!$G$1),"1",IF(AND(H38&gt;=Sheet1!$F$2,H38&lt;=Sheet1!$G$2),"2",IF(AND(H38&gt;=Sheet1!$F$3,H38&lt;=Sheet1!$G$3),"3",IF(AND(H38&gt;=Sheet1!$F$4,H38&lt;=Sheet1!$G$4),"4",IF(AND(H38&gt;=Sheet1!$F$5,H38&lt;=Sheet1!$G$5),"5",IF(AND(H38&gt;=Sheet1!$F$7,H38&lt;=Sheet1!$G$7),"7",IF(AND(H38&gt;=Sheet1!$F$8,H38&lt;=Sheet1!$G$8),"8",IF(OR(H38&gt;=Sheet1!$F$6,H38&lt;=Sheet1!$G$6),"6","ERROR")))))))))</f>
        <v/>
      </c>
      <c r="K38" s="4"/>
      <c r="L38" s="4"/>
      <c r="M38" s="6"/>
      <c r="N38" s="6"/>
      <c r="O38" s="8"/>
      <c r="P38" s="4"/>
      <c r="Q38" s="4"/>
      <c r="R38" s="5"/>
      <c r="S38" s="4"/>
      <c r="T38" s="4"/>
      <c r="U38" s="4"/>
      <c r="V38" s="4"/>
      <c r="W38" s="4"/>
      <c r="X38" s="4"/>
      <c r="Y38" s="4"/>
      <c r="Z38" s="4"/>
      <c r="AA38" s="4"/>
      <c r="AB38" s="4"/>
      <c r="AC38" s="50"/>
      <c r="AD38" s="50"/>
      <c r="AE38" s="50"/>
    </row>
    <row r="39" spans="1:31">
      <c r="A39" s="4"/>
      <c r="B39" s="4"/>
      <c r="C39" s="65"/>
      <c r="D39" s="7"/>
      <c r="E39" s="7"/>
      <c r="F39" s="48" t="str">
        <f t="shared" si="0"/>
        <v xml:space="preserve"> </v>
      </c>
      <c r="G39" s="48" t="str">
        <f t="shared" si="1"/>
        <v xml:space="preserve"> </v>
      </c>
      <c r="H39" s="28"/>
      <c r="I39" s="48" t="str">
        <f>IF(H39="","",IF(Sheet1!$A$1=2,IF(AND(H39&gt;=Sheet1!$C$1,H39&lt;=Sheet1!$D$1),"1",IF(OR(H39&gt;=Sheet1!$C$2,H39&lt;=Sheet1!$D$2),"2","ERROR")),IF(AND(H39&gt;=Sheet1!$C$1,H39&lt;=Sheet1!$D$1),"1",IF(AND(H39&gt;=Sheet1!$C$2,H39&lt;=Sheet1!$D$2),"2",IF(OR(H39&gt;=Sheet1!$C$3,H39&lt;=Sheet1!$D$3),"3","ERROR")))))</f>
        <v/>
      </c>
      <c r="J39" s="49" t="str">
        <f>IF(H39="","",IF(AND(H39&gt;=Sheet1!$F$1,H39&lt;=Sheet1!$G$1),"1",IF(AND(H39&gt;=Sheet1!$F$2,H39&lt;=Sheet1!$G$2),"2",IF(AND(H39&gt;=Sheet1!$F$3,H39&lt;=Sheet1!$G$3),"3",IF(AND(H39&gt;=Sheet1!$F$4,H39&lt;=Sheet1!$G$4),"4",IF(AND(H39&gt;=Sheet1!$F$5,H39&lt;=Sheet1!$G$5),"5",IF(AND(H39&gt;=Sheet1!$F$7,H39&lt;=Sheet1!$G$7),"7",IF(AND(H39&gt;=Sheet1!$F$8,H39&lt;=Sheet1!$G$8),"8",IF(OR(H39&gt;=Sheet1!$F$6,H39&lt;=Sheet1!$G$6),"6","ERROR")))))))))</f>
        <v/>
      </c>
      <c r="K39" s="4"/>
      <c r="L39" s="4"/>
      <c r="M39" s="6"/>
      <c r="N39" s="6"/>
      <c r="O39" s="8"/>
      <c r="P39" s="4"/>
      <c r="Q39" s="4"/>
      <c r="R39" s="5"/>
      <c r="S39" s="4"/>
      <c r="T39" s="4"/>
      <c r="U39" s="4"/>
      <c r="V39" s="4"/>
      <c r="W39" s="4"/>
      <c r="X39" s="4"/>
      <c r="Y39" s="4"/>
      <c r="Z39" s="4"/>
      <c r="AA39" s="4"/>
      <c r="AB39" s="4"/>
      <c r="AC39" s="50"/>
      <c r="AD39" s="50"/>
      <c r="AE39" s="50"/>
    </row>
    <row r="40" spans="1:31">
      <c r="A40" s="4"/>
      <c r="B40" s="4"/>
      <c r="C40" s="65"/>
      <c r="D40" s="7"/>
      <c r="E40" s="7"/>
      <c r="F40" s="48" t="str">
        <f t="shared" si="0"/>
        <v xml:space="preserve"> </v>
      </c>
      <c r="G40" s="48" t="str">
        <f t="shared" si="1"/>
        <v xml:space="preserve"> </v>
      </c>
      <c r="H40" s="28"/>
      <c r="I40" s="48" t="str">
        <f>IF(H40="","",IF(Sheet1!$A$1=2,IF(AND(H40&gt;=Sheet1!$C$1,H40&lt;=Sheet1!$D$1),"1",IF(OR(H40&gt;=Sheet1!$C$2,H40&lt;=Sheet1!$D$2),"2","ERROR")),IF(AND(H40&gt;=Sheet1!$C$1,H40&lt;=Sheet1!$D$1),"1",IF(AND(H40&gt;=Sheet1!$C$2,H40&lt;=Sheet1!$D$2),"2",IF(OR(H40&gt;=Sheet1!$C$3,H40&lt;=Sheet1!$D$3),"3","ERROR")))))</f>
        <v/>
      </c>
      <c r="J40" s="49" t="str">
        <f>IF(H40="","",IF(AND(H40&gt;=Sheet1!$F$1,H40&lt;=Sheet1!$G$1),"1",IF(AND(H40&gt;=Sheet1!$F$2,H40&lt;=Sheet1!$G$2),"2",IF(AND(H40&gt;=Sheet1!$F$3,H40&lt;=Sheet1!$G$3),"3",IF(AND(H40&gt;=Sheet1!$F$4,H40&lt;=Sheet1!$G$4),"4",IF(AND(H40&gt;=Sheet1!$F$5,H40&lt;=Sheet1!$G$5),"5",IF(AND(H40&gt;=Sheet1!$F$7,H40&lt;=Sheet1!$G$7),"7",IF(AND(H40&gt;=Sheet1!$F$8,H40&lt;=Sheet1!$G$8),"8",IF(OR(H40&gt;=Sheet1!$F$6,H40&lt;=Sheet1!$G$6),"6","ERROR")))))))))</f>
        <v/>
      </c>
      <c r="K40" s="4"/>
      <c r="L40" s="4"/>
      <c r="M40" s="6"/>
      <c r="N40" s="6"/>
      <c r="O40" s="8"/>
      <c r="P40" s="4"/>
      <c r="Q40" s="4"/>
      <c r="R40" s="5"/>
      <c r="S40" s="4"/>
      <c r="T40" s="4"/>
      <c r="U40" s="4"/>
      <c r="V40" s="4"/>
      <c r="W40" s="4"/>
      <c r="X40" s="4"/>
      <c r="Y40" s="4"/>
      <c r="Z40" s="4"/>
      <c r="AA40" s="4"/>
      <c r="AB40" s="4"/>
      <c r="AC40" s="50"/>
      <c r="AD40" s="50"/>
      <c r="AE40" s="50"/>
    </row>
    <row r="41" spans="1:31">
      <c r="A41" s="4"/>
      <c r="B41" s="4"/>
      <c r="C41" s="65"/>
      <c r="D41" s="7"/>
      <c r="E41" s="7"/>
      <c r="F41" s="48" t="str">
        <f t="shared" si="0"/>
        <v xml:space="preserve"> </v>
      </c>
      <c r="G41" s="48" t="str">
        <f t="shared" si="1"/>
        <v xml:space="preserve"> </v>
      </c>
      <c r="H41" s="28"/>
      <c r="I41" s="48" t="str">
        <f>IF(H41="","",IF(Sheet1!$A$1=2,IF(AND(H41&gt;=Sheet1!$C$1,H41&lt;=Sheet1!$D$1),"1",IF(OR(H41&gt;=Sheet1!$C$2,H41&lt;=Sheet1!$D$2),"2","ERROR")),IF(AND(H41&gt;=Sheet1!$C$1,H41&lt;=Sheet1!$D$1),"1",IF(AND(H41&gt;=Sheet1!$C$2,H41&lt;=Sheet1!$D$2),"2",IF(OR(H41&gt;=Sheet1!$C$3,H41&lt;=Sheet1!$D$3),"3","ERROR")))))</f>
        <v/>
      </c>
      <c r="J41" s="49" t="str">
        <f>IF(H41="","",IF(AND(H41&gt;=Sheet1!$F$1,H41&lt;=Sheet1!$G$1),"1",IF(AND(H41&gt;=Sheet1!$F$2,H41&lt;=Sheet1!$G$2),"2",IF(AND(H41&gt;=Sheet1!$F$3,H41&lt;=Sheet1!$G$3),"3",IF(AND(H41&gt;=Sheet1!$F$4,H41&lt;=Sheet1!$G$4),"4",IF(AND(H41&gt;=Sheet1!$F$5,H41&lt;=Sheet1!$G$5),"5",IF(AND(H41&gt;=Sheet1!$F$7,H41&lt;=Sheet1!$G$7),"7",IF(AND(H41&gt;=Sheet1!$F$8,H41&lt;=Sheet1!$G$8),"8",IF(OR(H41&gt;=Sheet1!$F$6,H41&lt;=Sheet1!$G$6),"6","ERROR")))))))))</f>
        <v/>
      </c>
      <c r="K41" s="4"/>
      <c r="L41" s="4"/>
      <c r="M41" s="6"/>
      <c r="N41" s="6"/>
      <c r="O41" s="8"/>
      <c r="P41" s="4"/>
      <c r="Q41" s="4"/>
      <c r="R41" s="5"/>
      <c r="S41" s="4"/>
      <c r="T41" s="4"/>
      <c r="U41" s="4"/>
      <c r="V41" s="4"/>
      <c r="W41" s="4"/>
      <c r="X41" s="4"/>
      <c r="Y41" s="4"/>
      <c r="Z41" s="4"/>
      <c r="AA41" s="4"/>
      <c r="AB41" s="4"/>
      <c r="AC41" s="50"/>
      <c r="AD41" s="50"/>
      <c r="AE41" s="50"/>
    </row>
    <row r="42" spans="1:31">
      <c r="A42" s="4"/>
      <c r="B42" s="4"/>
      <c r="C42" s="65"/>
      <c r="D42" s="7"/>
      <c r="E42" s="7"/>
      <c r="F42" s="48" t="str">
        <f t="shared" si="0"/>
        <v xml:space="preserve"> </v>
      </c>
      <c r="G42" s="48" t="str">
        <f t="shared" si="1"/>
        <v xml:space="preserve"> </v>
      </c>
      <c r="H42" s="28"/>
      <c r="I42" s="48" t="str">
        <f>IF(H42="","",IF(Sheet1!$A$1=2,IF(AND(H42&gt;=Sheet1!$C$1,H42&lt;=Sheet1!$D$1),"1",IF(OR(H42&gt;=Sheet1!$C$2,H42&lt;=Sheet1!$D$2),"2","ERROR")),IF(AND(H42&gt;=Sheet1!$C$1,H42&lt;=Sheet1!$D$1),"1",IF(AND(H42&gt;=Sheet1!$C$2,H42&lt;=Sheet1!$D$2),"2",IF(OR(H42&gt;=Sheet1!$C$3,H42&lt;=Sheet1!$D$3),"3","ERROR")))))</f>
        <v/>
      </c>
      <c r="J42" s="49" t="str">
        <f>IF(H42="","",IF(AND(H42&gt;=Sheet1!$F$1,H42&lt;=Sheet1!$G$1),"1",IF(AND(H42&gt;=Sheet1!$F$2,H42&lt;=Sheet1!$G$2),"2",IF(AND(H42&gt;=Sheet1!$F$3,H42&lt;=Sheet1!$G$3),"3",IF(AND(H42&gt;=Sheet1!$F$4,H42&lt;=Sheet1!$G$4),"4",IF(AND(H42&gt;=Sheet1!$F$5,H42&lt;=Sheet1!$G$5),"5",IF(AND(H42&gt;=Sheet1!$F$7,H42&lt;=Sheet1!$G$7),"7",IF(AND(H42&gt;=Sheet1!$F$8,H42&lt;=Sheet1!$G$8),"8",IF(OR(H42&gt;=Sheet1!$F$6,H42&lt;=Sheet1!$G$6),"6","ERROR")))))))))</f>
        <v/>
      </c>
      <c r="K42" s="4"/>
      <c r="L42" s="4"/>
      <c r="M42" s="6"/>
      <c r="N42" s="6"/>
      <c r="O42" s="8"/>
      <c r="P42" s="4"/>
      <c r="Q42" s="4"/>
      <c r="R42" s="5"/>
      <c r="S42" s="4"/>
      <c r="T42" s="4"/>
      <c r="U42" s="4"/>
      <c r="V42" s="4"/>
      <c r="W42" s="4"/>
      <c r="X42" s="4"/>
      <c r="Y42" s="4"/>
      <c r="Z42" s="4"/>
      <c r="AA42" s="4"/>
      <c r="AB42" s="4"/>
      <c r="AC42" s="50"/>
      <c r="AD42" s="50"/>
      <c r="AE42" s="50"/>
    </row>
    <row r="43" spans="1:31">
      <c r="A43" s="4"/>
      <c r="B43" s="4"/>
      <c r="C43" s="65"/>
      <c r="D43" s="7"/>
      <c r="E43" s="7"/>
      <c r="F43" s="48" t="str">
        <f t="shared" si="0"/>
        <v xml:space="preserve"> </v>
      </c>
      <c r="G43" s="48" t="str">
        <f t="shared" si="1"/>
        <v xml:space="preserve"> </v>
      </c>
      <c r="H43" s="28"/>
      <c r="I43" s="48" t="str">
        <f>IF(H43="","",IF(Sheet1!$A$1=2,IF(AND(H43&gt;=Sheet1!$C$1,H43&lt;=Sheet1!$D$1),"1",IF(OR(H43&gt;=Sheet1!$C$2,H43&lt;=Sheet1!$D$2),"2","ERROR")),IF(AND(H43&gt;=Sheet1!$C$1,H43&lt;=Sheet1!$D$1),"1",IF(AND(H43&gt;=Sheet1!$C$2,H43&lt;=Sheet1!$D$2),"2",IF(OR(H43&gt;=Sheet1!$C$3,H43&lt;=Sheet1!$D$3),"3","ERROR")))))</f>
        <v/>
      </c>
      <c r="J43" s="49" t="str">
        <f>IF(H43="","",IF(AND(H43&gt;=Sheet1!$F$1,H43&lt;=Sheet1!$G$1),"1",IF(AND(H43&gt;=Sheet1!$F$2,H43&lt;=Sheet1!$G$2),"2",IF(AND(H43&gt;=Sheet1!$F$3,H43&lt;=Sheet1!$G$3),"3",IF(AND(H43&gt;=Sheet1!$F$4,H43&lt;=Sheet1!$G$4),"4",IF(AND(H43&gt;=Sheet1!$F$5,H43&lt;=Sheet1!$G$5),"5",IF(AND(H43&gt;=Sheet1!$F$7,H43&lt;=Sheet1!$G$7),"7",IF(AND(H43&gt;=Sheet1!$F$8,H43&lt;=Sheet1!$G$8),"8",IF(OR(H43&gt;=Sheet1!$F$6,H43&lt;=Sheet1!$G$6),"6","ERROR")))))))))</f>
        <v/>
      </c>
      <c r="K43" s="4"/>
      <c r="L43" s="4"/>
      <c r="M43" s="6"/>
      <c r="N43" s="6"/>
      <c r="O43" s="8"/>
      <c r="P43" s="4"/>
      <c r="Q43" s="4"/>
      <c r="R43" s="5"/>
      <c r="S43" s="4"/>
      <c r="T43" s="4"/>
      <c r="U43" s="4"/>
      <c r="V43" s="4"/>
      <c r="W43" s="4"/>
      <c r="X43" s="4"/>
      <c r="Y43" s="4"/>
      <c r="Z43" s="4"/>
      <c r="AA43" s="4"/>
      <c r="AB43" s="4"/>
      <c r="AC43" s="50"/>
      <c r="AD43" s="50"/>
      <c r="AE43" s="50"/>
    </row>
    <row r="44" spans="1:31">
      <c r="A44" s="4"/>
      <c r="B44" s="4"/>
      <c r="C44" s="65"/>
      <c r="D44" s="7"/>
      <c r="E44" s="7"/>
      <c r="F44" s="48" t="str">
        <f t="shared" si="0"/>
        <v xml:space="preserve"> </v>
      </c>
      <c r="G44" s="48" t="str">
        <f t="shared" si="1"/>
        <v xml:space="preserve"> </v>
      </c>
      <c r="H44" s="28"/>
      <c r="I44" s="48" t="str">
        <f>IF(H44="","",IF(Sheet1!$A$1=2,IF(AND(H44&gt;=Sheet1!$C$1,H44&lt;=Sheet1!$D$1),"1",IF(OR(H44&gt;=Sheet1!$C$2,H44&lt;=Sheet1!$D$2),"2","ERROR")),IF(AND(H44&gt;=Sheet1!$C$1,H44&lt;=Sheet1!$D$1),"1",IF(AND(H44&gt;=Sheet1!$C$2,H44&lt;=Sheet1!$D$2),"2",IF(OR(H44&gt;=Sheet1!$C$3,H44&lt;=Sheet1!$D$3),"3","ERROR")))))</f>
        <v/>
      </c>
      <c r="J44" s="49" t="str">
        <f>IF(H44="","",IF(AND(H44&gt;=Sheet1!$F$1,H44&lt;=Sheet1!$G$1),"1",IF(AND(H44&gt;=Sheet1!$F$2,H44&lt;=Sheet1!$G$2),"2",IF(AND(H44&gt;=Sheet1!$F$3,H44&lt;=Sheet1!$G$3),"3",IF(AND(H44&gt;=Sheet1!$F$4,H44&lt;=Sheet1!$G$4),"4",IF(AND(H44&gt;=Sheet1!$F$5,H44&lt;=Sheet1!$G$5),"5",IF(AND(H44&gt;=Sheet1!$F$7,H44&lt;=Sheet1!$G$7),"7",IF(AND(H44&gt;=Sheet1!$F$8,H44&lt;=Sheet1!$G$8),"8",IF(OR(H44&gt;=Sheet1!$F$6,H44&lt;=Sheet1!$G$6),"6","ERROR")))))))))</f>
        <v/>
      </c>
      <c r="K44" s="4"/>
      <c r="L44" s="4"/>
      <c r="M44" s="6"/>
      <c r="N44" s="6"/>
      <c r="O44" s="8"/>
      <c r="P44" s="4"/>
      <c r="Q44" s="4"/>
      <c r="R44" s="5"/>
      <c r="S44" s="4"/>
      <c r="T44" s="4"/>
      <c r="U44" s="4"/>
      <c r="V44" s="4"/>
      <c r="W44" s="4"/>
      <c r="X44" s="4"/>
      <c r="Y44" s="4"/>
      <c r="Z44" s="4"/>
      <c r="AA44" s="4"/>
      <c r="AB44" s="4"/>
      <c r="AC44" s="50"/>
      <c r="AD44" s="50"/>
      <c r="AE44" s="50"/>
    </row>
    <row r="45" spans="1:31">
      <c r="A45" s="4"/>
      <c r="B45" s="4"/>
      <c r="C45" s="65"/>
      <c r="D45" s="7"/>
      <c r="E45" s="7"/>
      <c r="F45" s="48" t="str">
        <f t="shared" si="0"/>
        <v xml:space="preserve"> </v>
      </c>
      <c r="G45" s="48" t="str">
        <f t="shared" si="1"/>
        <v xml:space="preserve"> </v>
      </c>
      <c r="H45" s="28"/>
      <c r="I45" s="48" t="str">
        <f>IF(H45="","",IF(Sheet1!$A$1=2,IF(AND(H45&gt;=Sheet1!$C$1,H45&lt;=Sheet1!$D$1),"1",IF(OR(H45&gt;=Sheet1!$C$2,H45&lt;=Sheet1!$D$2),"2","ERROR")),IF(AND(H45&gt;=Sheet1!$C$1,H45&lt;=Sheet1!$D$1),"1",IF(AND(H45&gt;=Sheet1!$C$2,H45&lt;=Sheet1!$D$2),"2",IF(OR(H45&gt;=Sheet1!$C$3,H45&lt;=Sheet1!$D$3),"3","ERROR")))))</f>
        <v/>
      </c>
      <c r="J45" s="49" t="str">
        <f>IF(H45="","",IF(AND(H45&gt;=Sheet1!$F$1,H45&lt;=Sheet1!$G$1),"1",IF(AND(H45&gt;=Sheet1!$F$2,H45&lt;=Sheet1!$G$2),"2",IF(AND(H45&gt;=Sheet1!$F$3,H45&lt;=Sheet1!$G$3),"3",IF(AND(H45&gt;=Sheet1!$F$4,H45&lt;=Sheet1!$G$4),"4",IF(AND(H45&gt;=Sheet1!$F$5,H45&lt;=Sheet1!$G$5),"5",IF(AND(H45&gt;=Sheet1!$F$7,H45&lt;=Sheet1!$G$7),"7",IF(AND(H45&gt;=Sheet1!$F$8,H45&lt;=Sheet1!$G$8),"8",IF(OR(H45&gt;=Sheet1!$F$6,H45&lt;=Sheet1!$G$6),"6","ERROR")))))))))</f>
        <v/>
      </c>
      <c r="K45" s="4"/>
      <c r="L45" s="4"/>
      <c r="M45" s="6"/>
      <c r="N45" s="6"/>
      <c r="O45" s="8"/>
      <c r="P45" s="4"/>
      <c r="Q45" s="4"/>
      <c r="R45" s="5"/>
      <c r="S45" s="4"/>
      <c r="T45" s="4"/>
      <c r="U45" s="4"/>
      <c r="V45" s="4"/>
      <c r="W45" s="4"/>
      <c r="X45" s="4"/>
      <c r="Y45" s="4"/>
      <c r="Z45" s="4"/>
      <c r="AA45" s="4"/>
      <c r="AB45" s="4"/>
      <c r="AC45" s="50"/>
      <c r="AD45" s="50"/>
      <c r="AE45" s="50"/>
    </row>
    <row r="46" spans="1:31">
      <c r="A46" s="4"/>
      <c r="B46" s="4"/>
      <c r="C46" s="65"/>
      <c r="D46" s="7"/>
      <c r="E46" s="7"/>
      <c r="F46" s="48" t="str">
        <f t="shared" si="0"/>
        <v xml:space="preserve"> </v>
      </c>
      <c r="G46" s="48" t="str">
        <f t="shared" si="1"/>
        <v xml:space="preserve"> </v>
      </c>
      <c r="H46" s="28"/>
      <c r="I46" s="48" t="str">
        <f>IF(H46="","",IF(Sheet1!$A$1=2,IF(AND(H46&gt;=Sheet1!$C$1,H46&lt;=Sheet1!$D$1),"1",IF(OR(H46&gt;=Sheet1!$C$2,H46&lt;=Sheet1!$D$2),"2","ERROR")),IF(AND(H46&gt;=Sheet1!$C$1,H46&lt;=Sheet1!$D$1),"1",IF(AND(H46&gt;=Sheet1!$C$2,H46&lt;=Sheet1!$D$2),"2",IF(OR(H46&gt;=Sheet1!$C$3,H46&lt;=Sheet1!$D$3),"3","ERROR")))))</f>
        <v/>
      </c>
      <c r="J46" s="49" t="str">
        <f>IF(H46="","",IF(AND(H46&gt;=Sheet1!$F$1,H46&lt;=Sheet1!$G$1),"1",IF(AND(H46&gt;=Sheet1!$F$2,H46&lt;=Sheet1!$G$2),"2",IF(AND(H46&gt;=Sheet1!$F$3,H46&lt;=Sheet1!$G$3),"3",IF(AND(H46&gt;=Sheet1!$F$4,H46&lt;=Sheet1!$G$4),"4",IF(AND(H46&gt;=Sheet1!$F$5,H46&lt;=Sheet1!$G$5),"5",IF(AND(H46&gt;=Sheet1!$F$7,H46&lt;=Sheet1!$G$7),"7",IF(AND(H46&gt;=Sheet1!$F$8,H46&lt;=Sheet1!$G$8),"8",IF(OR(H46&gt;=Sheet1!$F$6,H46&lt;=Sheet1!$G$6),"6","ERROR")))))))))</f>
        <v/>
      </c>
      <c r="K46" s="4"/>
      <c r="L46" s="4"/>
      <c r="M46" s="6"/>
      <c r="N46" s="6"/>
      <c r="O46" s="8"/>
      <c r="P46" s="4"/>
      <c r="Q46" s="4"/>
      <c r="R46" s="5"/>
      <c r="S46" s="4"/>
      <c r="T46" s="4"/>
      <c r="U46" s="4"/>
      <c r="V46" s="4"/>
      <c r="W46" s="4"/>
      <c r="X46" s="4"/>
      <c r="Y46" s="4"/>
      <c r="Z46" s="4"/>
      <c r="AA46" s="4"/>
      <c r="AB46" s="4"/>
      <c r="AC46" s="50"/>
      <c r="AD46" s="50"/>
      <c r="AE46" s="50"/>
    </row>
    <row r="47" spans="1:31">
      <c r="A47" s="4"/>
      <c r="B47" s="4"/>
      <c r="C47" s="65"/>
      <c r="D47" s="7"/>
      <c r="E47" s="7"/>
      <c r="F47" s="48" t="str">
        <f t="shared" si="0"/>
        <v xml:space="preserve"> </v>
      </c>
      <c r="G47" s="48" t="str">
        <f t="shared" si="1"/>
        <v xml:space="preserve"> </v>
      </c>
      <c r="H47" s="28"/>
      <c r="I47" s="48" t="str">
        <f>IF(H47="","",IF(Sheet1!$A$1=2,IF(AND(H47&gt;=Sheet1!$C$1,H47&lt;=Sheet1!$D$1),"1",IF(OR(H47&gt;=Sheet1!$C$2,H47&lt;=Sheet1!$D$2),"2","ERROR")),IF(AND(H47&gt;=Sheet1!$C$1,H47&lt;=Sheet1!$D$1),"1",IF(AND(H47&gt;=Sheet1!$C$2,H47&lt;=Sheet1!$D$2),"2",IF(OR(H47&gt;=Sheet1!$C$3,H47&lt;=Sheet1!$D$3),"3","ERROR")))))</f>
        <v/>
      </c>
      <c r="J47" s="49" t="str">
        <f>IF(H47="","",IF(AND(H47&gt;=Sheet1!$F$1,H47&lt;=Sheet1!$G$1),"1",IF(AND(H47&gt;=Sheet1!$F$2,H47&lt;=Sheet1!$G$2),"2",IF(AND(H47&gt;=Sheet1!$F$3,H47&lt;=Sheet1!$G$3),"3",IF(AND(H47&gt;=Sheet1!$F$4,H47&lt;=Sheet1!$G$4),"4",IF(AND(H47&gt;=Sheet1!$F$5,H47&lt;=Sheet1!$G$5),"5",IF(AND(H47&gt;=Sheet1!$F$7,H47&lt;=Sheet1!$G$7),"7",IF(AND(H47&gt;=Sheet1!$F$8,H47&lt;=Sheet1!$G$8),"8",IF(OR(H47&gt;=Sheet1!$F$6,H47&lt;=Sheet1!$G$6),"6","ERROR")))))))))</f>
        <v/>
      </c>
      <c r="K47" s="4"/>
      <c r="L47" s="4"/>
      <c r="M47" s="6"/>
      <c r="N47" s="6"/>
      <c r="O47" s="8"/>
      <c r="P47" s="4"/>
      <c r="Q47" s="4"/>
      <c r="R47" s="5"/>
      <c r="S47" s="4"/>
      <c r="T47" s="4"/>
      <c r="U47" s="4"/>
      <c r="V47" s="4"/>
      <c r="W47" s="4"/>
      <c r="X47" s="4"/>
      <c r="Y47" s="4"/>
      <c r="Z47" s="4"/>
      <c r="AA47" s="4"/>
      <c r="AB47" s="4"/>
      <c r="AC47" s="50"/>
      <c r="AD47" s="50"/>
      <c r="AE47" s="50"/>
    </row>
    <row r="48" spans="1:31">
      <c r="A48" s="4"/>
      <c r="B48" s="4"/>
      <c r="C48" s="65"/>
      <c r="D48" s="7"/>
      <c r="E48" s="7"/>
      <c r="F48" s="48" t="str">
        <f t="shared" si="0"/>
        <v xml:space="preserve"> </v>
      </c>
      <c r="G48" s="48" t="str">
        <f t="shared" si="1"/>
        <v xml:space="preserve"> </v>
      </c>
      <c r="H48" s="28"/>
      <c r="I48" s="48" t="str">
        <f>IF(H48="","",IF(Sheet1!$A$1=2,IF(AND(H48&gt;=Sheet1!$C$1,H48&lt;=Sheet1!$D$1),"1",IF(OR(H48&gt;=Sheet1!$C$2,H48&lt;=Sheet1!$D$2),"2","ERROR")),IF(AND(H48&gt;=Sheet1!$C$1,H48&lt;=Sheet1!$D$1),"1",IF(AND(H48&gt;=Sheet1!$C$2,H48&lt;=Sheet1!$D$2),"2",IF(OR(H48&gt;=Sheet1!$C$3,H48&lt;=Sheet1!$D$3),"3","ERROR")))))</f>
        <v/>
      </c>
      <c r="J48" s="49" t="str">
        <f>IF(H48="","",IF(AND(H48&gt;=Sheet1!$F$1,H48&lt;=Sheet1!$G$1),"1",IF(AND(H48&gt;=Sheet1!$F$2,H48&lt;=Sheet1!$G$2),"2",IF(AND(H48&gt;=Sheet1!$F$3,H48&lt;=Sheet1!$G$3),"3",IF(AND(H48&gt;=Sheet1!$F$4,H48&lt;=Sheet1!$G$4),"4",IF(AND(H48&gt;=Sheet1!$F$5,H48&lt;=Sheet1!$G$5),"5",IF(AND(H48&gt;=Sheet1!$F$7,H48&lt;=Sheet1!$G$7),"7",IF(AND(H48&gt;=Sheet1!$F$8,H48&lt;=Sheet1!$G$8),"8",IF(OR(H48&gt;=Sheet1!$F$6,H48&lt;=Sheet1!$G$6),"6","ERROR")))))))))</f>
        <v/>
      </c>
      <c r="K48" s="4"/>
      <c r="L48" s="4"/>
      <c r="M48" s="6"/>
      <c r="N48" s="6"/>
      <c r="O48" s="8"/>
      <c r="P48" s="4"/>
      <c r="Q48" s="4"/>
      <c r="R48" s="5"/>
      <c r="S48" s="4"/>
      <c r="T48" s="4"/>
      <c r="U48" s="4"/>
      <c r="V48" s="4"/>
      <c r="W48" s="4"/>
      <c r="X48" s="4"/>
      <c r="Y48" s="4"/>
      <c r="Z48" s="4"/>
      <c r="AA48" s="4"/>
      <c r="AB48" s="4"/>
      <c r="AC48" s="50"/>
      <c r="AD48" s="50"/>
      <c r="AE48" s="50"/>
    </row>
    <row r="49" spans="1:31">
      <c r="A49" s="4"/>
      <c r="B49" s="4"/>
      <c r="C49" s="65"/>
      <c r="D49" s="7"/>
      <c r="E49" s="7"/>
      <c r="F49" s="48" t="str">
        <f t="shared" si="0"/>
        <v xml:space="preserve"> </v>
      </c>
      <c r="G49" s="48" t="str">
        <f t="shared" si="1"/>
        <v xml:space="preserve"> </v>
      </c>
      <c r="H49" s="28"/>
      <c r="I49" s="48" t="str">
        <f>IF(H49="","",IF(Sheet1!$A$1=2,IF(AND(H49&gt;=Sheet1!$C$1,H49&lt;=Sheet1!$D$1),"1",IF(OR(H49&gt;=Sheet1!$C$2,H49&lt;=Sheet1!$D$2),"2","ERROR")),IF(AND(H49&gt;=Sheet1!$C$1,H49&lt;=Sheet1!$D$1),"1",IF(AND(H49&gt;=Sheet1!$C$2,H49&lt;=Sheet1!$D$2),"2",IF(OR(H49&gt;=Sheet1!$C$3,H49&lt;=Sheet1!$D$3),"3","ERROR")))))</f>
        <v/>
      </c>
      <c r="J49" s="49" t="str">
        <f>IF(H49="","",IF(AND(H49&gt;=Sheet1!$F$1,H49&lt;=Sheet1!$G$1),"1",IF(AND(H49&gt;=Sheet1!$F$2,H49&lt;=Sheet1!$G$2),"2",IF(AND(H49&gt;=Sheet1!$F$3,H49&lt;=Sheet1!$G$3),"3",IF(AND(H49&gt;=Sheet1!$F$4,H49&lt;=Sheet1!$G$4),"4",IF(AND(H49&gt;=Sheet1!$F$5,H49&lt;=Sheet1!$G$5),"5",IF(AND(H49&gt;=Sheet1!$F$7,H49&lt;=Sheet1!$G$7),"7",IF(AND(H49&gt;=Sheet1!$F$8,H49&lt;=Sheet1!$G$8),"8",IF(OR(H49&gt;=Sheet1!$F$6,H49&lt;=Sheet1!$G$6),"6","ERROR")))))))))</f>
        <v/>
      </c>
      <c r="K49" s="4"/>
      <c r="L49" s="4"/>
      <c r="M49" s="6"/>
      <c r="N49" s="6"/>
      <c r="O49" s="8"/>
      <c r="P49" s="4"/>
      <c r="Q49" s="4"/>
      <c r="R49" s="5"/>
      <c r="S49" s="4"/>
      <c r="T49" s="4"/>
      <c r="U49" s="4"/>
      <c r="V49" s="4"/>
      <c r="W49" s="4"/>
      <c r="X49" s="4"/>
      <c r="Y49" s="4"/>
      <c r="Z49" s="4"/>
      <c r="AA49" s="4"/>
      <c r="AB49" s="4"/>
      <c r="AC49" s="50"/>
      <c r="AD49" s="50"/>
      <c r="AE49" s="50"/>
    </row>
    <row r="50" spans="1:31">
      <c r="A50" s="4"/>
      <c r="B50" s="4"/>
      <c r="C50" s="65"/>
      <c r="D50" s="7"/>
      <c r="E50" s="7"/>
      <c r="F50" s="48" t="str">
        <f t="shared" si="0"/>
        <v xml:space="preserve"> </v>
      </c>
      <c r="G50" s="48" t="str">
        <f t="shared" si="1"/>
        <v xml:space="preserve"> </v>
      </c>
      <c r="H50" s="28"/>
      <c r="I50" s="48" t="str">
        <f>IF(H50="","",IF(Sheet1!$A$1=2,IF(AND(H50&gt;=Sheet1!$C$1,H50&lt;=Sheet1!$D$1),"1",IF(OR(H50&gt;=Sheet1!$C$2,H50&lt;=Sheet1!$D$2),"2","ERROR")),IF(AND(H50&gt;=Sheet1!$C$1,H50&lt;=Sheet1!$D$1),"1",IF(AND(H50&gt;=Sheet1!$C$2,H50&lt;=Sheet1!$D$2),"2",IF(OR(H50&gt;=Sheet1!$C$3,H50&lt;=Sheet1!$D$3),"3","ERROR")))))</f>
        <v/>
      </c>
      <c r="J50" s="49" t="str">
        <f>IF(H50="","",IF(AND(H50&gt;=Sheet1!$F$1,H50&lt;=Sheet1!$G$1),"1",IF(AND(H50&gt;=Sheet1!$F$2,H50&lt;=Sheet1!$G$2),"2",IF(AND(H50&gt;=Sheet1!$F$3,H50&lt;=Sheet1!$G$3),"3",IF(AND(H50&gt;=Sheet1!$F$4,H50&lt;=Sheet1!$G$4),"4",IF(AND(H50&gt;=Sheet1!$F$5,H50&lt;=Sheet1!$G$5),"5",IF(AND(H50&gt;=Sheet1!$F$7,H50&lt;=Sheet1!$G$7),"7",IF(AND(H50&gt;=Sheet1!$F$8,H50&lt;=Sheet1!$G$8),"8",IF(OR(H50&gt;=Sheet1!$F$6,H50&lt;=Sheet1!$G$6),"6","ERROR")))))))))</f>
        <v/>
      </c>
      <c r="K50" s="4"/>
      <c r="L50" s="4"/>
      <c r="M50" s="6"/>
      <c r="N50" s="6"/>
      <c r="O50" s="8"/>
      <c r="P50" s="4"/>
      <c r="Q50" s="4"/>
      <c r="R50" s="5"/>
      <c r="S50" s="4"/>
      <c r="T50" s="4"/>
      <c r="U50" s="4"/>
      <c r="V50" s="4"/>
      <c r="W50" s="4"/>
      <c r="X50" s="4"/>
      <c r="Y50" s="4"/>
      <c r="Z50" s="4"/>
      <c r="AA50" s="4"/>
      <c r="AB50" s="4"/>
      <c r="AC50" s="50"/>
      <c r="AD50" s="50"/>
      <c r="AE50" s="50"/>
    </row>
    <row r="51" spans="1:31">
      <c r="A51" s="4"/>
      <c r="B51" s="4"/>
      <c r="C51" s="65"/>
      <c r="D51" s="7"/>
      <c r="E51" s="7"/>
      <c r="F51" s="48" t="str">
        <f t="shared" si="0"/>
        <v xml:space="preserve"> </v>
      </c>
      <c r="G51" s="48" t="str">
        <f t="shared" si="1"/>
        <v xml:space="preserve"> </v>
      </c>
      <c r="H51" s="28"/>
      <c r="I51" s="48" t="str">
        <f>IF(H51="","",IF(Sheet1!$A$1=2,IF(AND(H51&gt;=Sheet1!$C$1,H51&lt;=Sheet1!$D$1),"1",IF(OR(H51&gt;=Sheet1!$C$2,H51&lt;=Sheet1!$D$2),"2","ERROR")),IF(AND(H51&gt;=Sheet1!$C$1,H51&lt;=Sheet1!$D$1),"1",IF(AND(H51&gt;=Sheet1!$C$2,H51&lt;=Sheet1!$D$2),"2",IF(OR(H51&gt;=Sheet1!$C$3,H51&lt;=Sheet1!$D$3),"3","ERROR")))))</f>
        <v/>
      </c>
      <c r="J51" s="49" t="str">
        <f>IF(H51="","",IF(AND(H51&gt;=Sheet1!$F$1,H51&lt;=Sheet1!$G$1),"1",IF(AND(H51&gt;=Sheet1!$F$2,H51&lt;=Sheet1!$G$2),"2",IF(AND(H51&gt;=Sheet1!$F$3,H51&lt;=Sheet1!$G$3),"3",IF(AND(H51&gt;=Sheet1!$F$4,H51&lt;=Sheet1!$G$4),"4",IF(AND(H51&gt;=Sheet1!$F$5,H51&lt;=Sheet1!$G$5),"5",IF(AND(H51&gt;=Sheet1!$F$7,H51&lt;=Sheet1!$G$7),"7",IF(AND(H51&gt;=Sheet1!$F$8,H51&lt;=Sheet1!$G$8),"8",IF(OR(H51&gt;=Sheet1!$F$6,H51&lt;=Sheet1!$G$6),"6","ERROR")))))))))</f>
        <v/>
      </c>
      <c r="K51" s="4"/>
      <c r="L51" s="4"/>
      <c r="M51" s="6"/>
      <c r="N51" s="6"/>
      <c r="O51" s="8"/>
      <c r="P51" s="4"/>
      <c r="Q51" s="4"/>
      <c r="R51" s="5"/>
      <c r="S51" s="4"/>
      <c r="T51" s="4"/>
      <c r="U51" s="4"/>
      <c r="V51" s="4"/>
      <c r="W51" s="4"/>
      <c r="X51" s="4"/>
      <c r="Y51" s="4"/>
      <c r="Z51" s="4"/>
      <c r="AA51" s="4"/>
      <c r="AB51" s="4"/>
      <c r="AC51" s="50"/>
      <c r="AD51" s="50"/>
      <c r="AE51" s="50"/>
    </row>
    <row r="52" spans="1:31">
      <c r="A52" s="4"/>
      <c r="B52" s="4"/>
      <c r="C52" s="65"/>
      <c r="D52" s="7"/>
      <c r="E52" s="7"/>
      <c r="F52" s="48" t="str">
        <f t="shared" si="0"/>
        <v xml:space="preserve"> </v>
      </c>
      <c r="G52" s="48" t="str">
        <f t="shared" si="1"/>
        <v xml:space="preserve"> </v>
      </c>
      <c r="H52" s="28"/>
      <c r="I52" s="48" t="str">
        <f>IF(H52="","",IF(Sheet1!$A$1=2,IF(AND(H52&gt;=Sheet1!$C$1,H52&lt;=Sheet1!$D$1),"1",IF(OR(H52&gt;=Sheet1!$C$2,H52&lt;=Sheet1!$D$2),"2","ERROR")),IF(AND(H52&gt;=Sheet1!$C$1,H52&lt;=Sheet1!$D$1),"1",IF(AND(H52&gt;=Sheet1!$C$2,H52&lt;=Sheet1!$D$2),"2",IF(OR(H52&gt;=Sheet1!$C$3,H52&lt;=Sheet1!$D$3),"3","ERROR")))))</f>
        <v/>
      </c>
      <c r="J52" s="49" t="str">
        <f>IF(H52="","",IF(AND(H52&gt;=Sheet1!$F$1,H52&lt;=Sheet1!$G$1),"1",IF(AND(H52&gt;=Sheet1!$F$2,H52&lt;=Sheet1!$G$2),"2",IF(AND(H52&gt;=Sheet1!$F$3,H52&lt;=Sheet1!$G$3),"3",IF(AND(H52&gt;=Sheet1!$F$4,H52&lt;=Sheet1!$G$4),"4",IF(AND(H52&gt;=Sheet1!$F$5,H52&lt;=Sheet1!$G$5),"5",IF(AND(H52&gt;=Sheet1!$F$7,H52&lt;=Sheet1!$G$7),"7",IF(AND(H52&gt;=Sheet1!$F$8,H52&lt;=Sheet1!$G$8),"8",IF(OR(H52&gt;=Sheet1!$F$6,H52&lt;=Sheet1!$G$6),"6","ERROR")))))))))</f>
        <v/>
      </c>
      <c r="K52" s="4"/>
      <c r="L52" s="4"/>
      <c r="M52" s="6"/>
      <c r="N52" s="6"/>
      <c r="O52" s="8"/>
      <c r="P52" s="4"/>
      <c r="Q52" s="4"/>
      <c r="R52" s="5"/>
      <c r="S52" s="4"/>
      <c r="T52" s="4"/>
      <c r="U52" s="4"/>
      <c r="V52" s="4"/>
      <c r="W52" s="4"/>
      <c r="X52" s="4"/>
      <c r="Y52" s="4"/>
      <c r="Z52" s="4"/>
      <c r="AA52" s="4"/>
      <c r="AB52" s="4"/>
      <c r="AC52" s="50"/>
      <c r="AD52" s="50"/>
      <c r="AE52" s="50"/>
    </row>
    <row r="53" spans="1:31">
      <c r="A53" s="4"/>
      <c r="B53" s="4"/>
      <c r="C53" s="65"/>
      <c r="D53" s="7"/>
      <c r="E53" s="7"/>
      <c r="F53" s="48" t="str">
        <f t="shared" si="0"/>
        <v xml:space="preserve"> </v>
      </c>
      <c r="G53" s="48" t="str">
        <f t="shared" si="1"/>
        <v xml:space="preserve"> </v>
      </c>
      <c r="H53" s="28"/>
      <c r="I53" s="48" t="str">
        <f>IF(H53="","",IF(Sheet1!$A$1=2,IF(AND(H53&gt;=Sheet1!$C$1,H53&lt;=Sheet1!$D$1),"1",IF(OR(H53&gt;=Sheet1!$C$2,H53&lt;=Sheet1!$D$2),"2","ERROR")),IF(AND(H53&gt;=Sheet1!$C$1,H53&lt;=Sheet1!$D$1),"1",IF(AND(H53&gt;=Sheet1!$C$2,H53&lt;=Sheet1!$D$2),"2",IF(OR(H53&gt;=Sheet1!$C$3,H53&lt;=Sheet1!$D$3),"3","ERROR")))))</f>
        <v/>
      </c>
      <c r="J53" s="49" t="str">
        <f>IF(H53="","",IF(AND(H53&gt;=Sheet1!$F$1,H53&lt;=Sheet1!$G$1),"1",IF(AND(H53&gt;=Sheet1!$F$2,H53&lt;=Sheet1!$G$2),"2",IF(AND(H53&gt;=Sheet1!$F$3,H53&lt;=Sheet1!$G$3),"3",IF(AND(H53&gt;=Sheet1!$F$4,H53&lt;=Sheet1!$G$4),"4",IF(AND(H53&gt;=Sheet1!$F$5,H53&lt;=Sheet1!$G$5),"5",IF(AND(H53&gt;=Sheet1!$F$7,H53&lt;=Sheet1!$G$7),"7",IF(AND(H53&gt;=Sheet1!$F$8,H53&lt;=Sheet1!$G$8),"8",IF(OR(H53&gt;=Sheet1!$F$6,H53&lt;=Sheet1!$G$6),"6","ERROR")))))))))</f>
        <v/>
      </c>
      <c r="K53" s="4"/>
      <c r="L53" s="4"/>
      <c r="M53" s="6"/>
      <c r="N53" s="6"/>
      <c r="O53" s="8"/>
      <c r="P53" s="4"/>
      <c r="Q53" s="4"/>
      <c r="R53" s="5"/>
      <c r="S53" s="4"/>
      <c r="T53" s="4"/>
      <c r="U53" s="4"/>
      <c r="V53" s="4"/>
      <c r="W53" s="4"/>
      <c r="X53" s="4"/>
      <c r="Y53" s="4"/>
      <c r="Z53" s="4"/>
      <c r="AA53" s="4"/>
      <c r="AB53" s="4"/>
      <c r="AC53" s="50"/>
      <c r="AD53" s="50"/>
      <c r="AE53" s="50"/>
    </row>
    <row r="54" spans="1:31">
      <c r="A54" s="4"/>
      <c r="B54" s="4"/>
      <c r="C54" s="65"/>
      <c r="D54" s="7"/>
      <c r="E54" s="7"/>
      <c r="F54" s="48" t="str">
        <f t="shared" si="0"/>
        <v xml:space="preserve"> </v>
      </c>
      <c r="G54" s="48" t="str">
        <f t="shared" si="1"/>
        <v xml:space="preserve"> </v>
      </c>
      <c r="H54" s="28"/>
      <c r="I54" s="48" t="str">
        <f>IF(H54="","",IF(Sheet1!$A$1=2,IF(AND(H54&gt;=Sheet1!$C$1,H54&lt;=Sheet1!$D$1),"1",IF(OR(H54&gt;=Sheet1!$C$2,H54&lt;=Sheet1!$D$2),"2","ERROR")),IF(AND(H54&gt;=Sheet1!$C$1,H54&lt;=Sheet1!$D$1),"1",IF(AND(H54&gt;=Sheet1!$C$2,H54&lt;=Sheet1!$D$2),"2",IF(OR(H54&gt;=Sheet1!$C$3,H54&lt;=Sheet1!$D$3),"3","ERROR")))))</f>
        <v/>
      </c>
      <c r="J54" s="49" t="str">
        <f>IF(H54="","",IF(AND(H54&gt;=Sheet1!$F$1,H54&lt;=Sheet1!$G$1),"1",IF(AND(H54&gt;=Sheet1!$F$2,H54&lt;=Sheet1!$G$2),"2",IF(AND(H54&gt;=Sheet1!$F$3,H54&lt;=Sheet1!$G$3),"3",IF(AND(H54&gt;=Sheet1!$F$4,H54&lt;=Sheet1!$G$4),"4",IF(AND(H54&gt;=Sheet1!$F$5,H54&lt;=Sheet1!$G$5),"5",IF(AND(H54&gt;=Sheet1!$F$7,H54&lt;=Sheet1!$G$7),"7",IF(AND(H54&gt;=Sheet1!$F$8,H54&lt;=Sheet1!$G$8),"8",IF(OR(H54&gt;=Sheet1!$F$6,H54&lt;=Sheet1!$G$6),"6","ERROR")))))))))</f>
        <v/>
      </c>
      <c r="K54" s="4"/>
      <c r="L54" s="4"/>
      <c r="M54" s="6"/>
      <c r="N54" s="6"/>
      <c r="O54" s="8"/>
      <c r="P54" s="4"/>
      <c r="Q54" s="4"/>
      <c r="R54" s="5"/>
      <c r="S54" s="4"/>
      <c r="T54" s="4"/>
      <c r="U54" s="4"/>
      <c r="V54" s="4"/>
      <c r="W54" s="4"/>
      <c r="X54" s="4"/>
      <c r="Y54" s="4"/>
      <c r="Z54" s="4"/>
      <c r="AA54" s="4"/>
      <c r="AB54" s="4"/>
      <c r="AC54" s="50"/>
      <c r="AD54" s="50"/>
      <c r="AE54" s="50"/>
    </row>
    <row r="55" spans="1:31">
      <c r="A55" s="4"/>
      <c r="B55" s="4"/>
      <c r="C55" s="65"/>
      <c r="D55" s="7"/>
      <c r="E55" s="7"/>
      <c r="F55" s="48" t="str">
        <f t="shared" si="0"/>
        <v xml:space="preserve"> </v>
      </c>
      <c r="G55" s="48" t="str">
        <f t="shared" si="1"/>
        <v xml:space="preserve"> </v>
      </c>
      <c r="H55" s="28"/>
      <c r="I55" s="48" t="str">
        <f>IF(H55="","",IF(Sheet1!$A$1=2,IF(AND(H55&gt;=Sheet1!$C$1,H55&lt;=Sheet1!$D$1),"1",IF(OR(H55&gt;=Sheet1!$C$2,H55&lt;=Sheet1!$D$2),"2","ERROR")),IF(AND(H55&gt;=Sheet1!$C$1,H55&lt;=Sheet1!$D$1),"1",IF(AND(H55&gt;=Sheet1!$C$2,H55&lt;=Sheet1!$D$2),"2",IF(OR(H55&gt;=Sheet1!$C$3,H55&lt;=Sheet1!$D$3),"3","ERROR")))))</f>
        <v/>
      </c>
      <c r="J55" s="49" t="str">
        <f>IF(H55="","",IF(AND(H55&gt;=Sheet1!$F$1,H55&lt;=Sheet1!$G$1),"1",IF(AND(H55&gt;=Sheet1!$F$2,H55&lt;=Sheet1!$G$2),"2",IF(AND(H55&gt;=Sheet1!$F$3,H55&lt;=Sheet1!$G$3),"3",IF(AND(H55&gt;=Sheet1!$F$4,H55&lt;=Sheet1!$G$4),"4",IF(AND(H55&gt;=Sheet1!$F$5,H55&lt;=Sheet1!$G$5),"5",IF(AND(H55&gt;=Sheet1!$F$7,H55&lt;=Sheet1!$G$7),"7",IF(AND(H55&gt;=Sheet1!$F$8,H55&lt;=Sheet1!$G$8),"8",IF(OR(H55&gt;=Sheet1!$F$6,H55&lt;=Sheet1!$G$6),"6","ERROR")))))))))</f>
        <v/>
      </c>
      <c r="K55" s="4"/>
      <c r="L55" s="4"/>
      <c r="M55" s="6"/>
      <c r="N55" s="6"/>
      <c r="O55" s="8"/>
      <c r="P55" s="4"/>
      <c r="Q55" s="4"/>
      <c r="R55" s="5"/>
      <c r="S55" s="4"/>
      <c r="T55" s="4"/>
      <c r="U55" s="4"/>
      <c r="V55" s="4"/>
      <c r="W55" s="4"/>
      <c r="X55" s="4"/>
      <c r="Y55" s="4"/>
      <c r="Z55" s="4"/>
      <c r="AA55" s="4"/>
      <c r="AB55" s="4"/>
      <c r="AC55" s="50"/>
      <c r="AD55" s="50"/>
      <c r="AE55" s="50"/>
    </row>
    <row r="56" spans="1:31">
      <c r="A56" s="4"/>
      <c r="B56" s="4"/>
      <c r="C56" s="65"/>
      <c r="D56" s="7"/>
      <c r="E56" s="7"/>
      <c r="F56" s="48" t="str">
        <f t="shared" si="0"/>
        <v xml:space="preserve"> </v>
      </c>
      <c r="G56" s="48" t="str">
        <f t="shared" si="1"/>
        <v xml:space="preserve"> </v>
      </c>
      <c r="H56" s="28"/>
      <c r="I56" s="48" t="str">
        <f>IF(H56="","",IF(Sheet1!$A$1=2,IF(AND(H56&gt;=Sheet1!$C$1,H56&lt;=Sheet1!$D$1),"1",IF(OR(H56&gt;=Sheet1!$C$2,H56&lt;=Sheet1!$D$2),"2","ERROR")),IF(AND(H56&gt;=Sheet1!$C$1,H56&lt;=Sheet1!$D$1),"1",IF(AND(H56&gt;=Sheet1!$C$2,H56&lt;=Sheet1!$D$2),"2",IF(OR(H56&gt;=Sheet1!$C$3,H56&lt;=Sheet1!$D$3),"3","ERROR")))))</f>
        <v/>
      </c>
      <c r="J56" s="49" t="str">
        <f>IF(H56="","",IF(AND(H56&gt;=Sheet1!$F$1,H56&lt;=Sheet1!$G$1),"1",IF(AND(H56&gt;=Sheet1!$F$2,H56&lt;=Sheet1!$G$2),"2",IF(AND(H56&gt;=Sheet1!$F$3,H56&lt;=Sheet1!$G$3),"3",IF(AND(H56&gt;=Sheet1!$F$4,H56&lt;=Sheet1!$G$4),"4",IF(AND(H56&gt;=Sheet1!$F$5,H56&lt;=Sheet1!$G$5),"5",IF(AND(H56&gt;=Sheet1!$F$7,H56&lt;=Sheet1!$G$7),"7",IF(AND(H56&gt;=Sheet1!$F$8,H56&lt;=Sheet1!$G$8),"8",IF(OR(H56&gt;=Sheet1!$F$6,H56&lt;=Sheet1!$G$6),"6","ERROR")))))))))</f>
        <v/>
      </c>
      <c r="K56" s="4"/>
      <c r="L56" s="4"/>
      <c r="M56" s="6"/>
      <c r="N56" s="6"/>
      <c r="O56" s="8"/>
      <c r="P56" s="4"/>
      <c r="Q56" s="4"/>
      <c r="R56" s="5"/>
      <c r="S56" s="4"/>
      <c r="T56" s="4"/>
      <c r="U56" s="4"/>
      <c r="V56" s="4"/>
      <c r="W56" s="4"/>
      <c r="X56" s="4"/>
      <c r="Y56" s="4"/>
      <c r="Z56" s="4"/>
      <c r="AA56" s="4"/>
      <c r="AB56" s="4"/>
      <c r="AC56" s="50"/>
      <c r="AD56" s="50"/>
      <c r="AE56" s="50"/>
    </row>
    <row r="57" spans="1:31">
      <c r="A57" s="4"/>
      <c r="B57" s="4"/>
      <c r="C57" s="65"/>
      <c r="D57" s="7"/>
      <c r="E57" s="7"/>
      <c r="F57" s="48" t="str">
        <f t="shared" si="0"/>
        <v xml:space="preserve"> </v>
      </c>
      <c r="G57" s="48" t="str">
        <f t="shared" si="1"/>
        <v xml:space="preserve"> </v>
      </c>
      <c r="H57" s="28"/>
      <c r="I57" s="48" t="str">
        <f>IF(H57="","",IF(Sheet1!$A$1=2,IF(AND(H57&gt;=Sheet1!$C$1,H57&lt;=Sheet1!$D$1),"1",IF(OR(H57&gt;=Sheet1!$C$2,H57&lt;=Sheet1!$D$2),"2","ERROR")),IF(AND(H57&gt;=Sheet1!$C$1,H57&lt;=Sheet1!$D$1),"1",IF(AND(H57&gt;=Sheet1!$C$2,H57&lt;=Sheet1!$D$2),"2",IF(OR(H57&gt;=Sheet1!$C$3,H57&lt;=Sheet1!$D$3),"3","ERROR")))))</f>
        <v/>
      </c>
      <c r="J57" s="49" t="str">
        <f>IF(H57="","",IF(AND(H57&gt;=Sheet1!$F$1,H57&lt;=Sheet1!$G$1),"1",IF(AND(H57&gt;=Sheet1!$F$2,H57&lt;=Sheet1!$G$2),"2",IF(AND(H57&gt;=Sheet1!$F$3,H57&lt;=Sheet1!$G$3),"3",IF(AND(H57&gt;=Sheet1!$F$4,H57&lt;=Sheet1!$G$4),"4",IF(AND(H57&gt;=Sheet1!$F$5,H57&lt;=Sheet1!$G$5),"5",IF(AND(H57&gt;=Sheet1!$F$7,H57&lt;=Sheet1!$G$7),"7",IF(AND(H57&gt;=Sheet1!$F$8,H57&lt;=Sheet1!$G$8),"8",IF(OR(H57&gt;=Sheet1!$F$6,H57&lt;=Sheet1!$G$6),"6","ERROR")))))))))</f>
        <v/>
      </c>
      <c r="K57" s="4"/>
      <c r="L57" s="4"/>
      <c r="M57" s="6"/>
      <c r="N57" s="6"/>
      <c r="O57" s="8"/>
      <c r="P57" s="4"/>
      <c r="Q57" s="4"/>
      <c r="R57" s="5"/>
      <c r="S57" s="4"/>
      <c r="T57" s="4"/>
      <c r="U57" s="4"/>
      <c r="V57" s="4"/>
      <c r="W57" s="4"/>
      <c r="X57" s="4"/>
      <c r="Y57" s="4"/>
      <c r="Z57" s="4"/>
      <c r="AA57" s="4"/>
      <c r="AB57" s="4"/>
      <c r="AC57" s="50"/>
      <c r="AD57" s="50"/>
      <c r="AE57" s="50"/>
    </row>
    <row r="58" spans="1:31">
      <c r="A58" s="4"/>
      <c r="B58" s="4"/>
      <c r="C58" s="65"/>
      <c r="D58" s="7"/>
      <c r="E58" s="7"/>
      <c r="F58" s="48" t="str">
        <f t="shared" si="0"/>
        <v xml:space="preserve"> </v>
      </c>
      <c r="G58" s="48" t="str">
        <f t="shared" si="1"/>
        <v xml:space="preserve"> </v>
      </c>
      <c r="H58" s="28"/>
      <c r="I58" s="48" t="str">
        <f>IF(H58="","",IF(Sheet1!$A$1=2,IF(AND(H58&gt;=Sheet1!$C$1,H58&lt;=Sheet1!$D$1),"1",IF(OR(H58&gt;=Sheet1!$C$2,H58&lt;=Sheet1!$D$2),"2","ERROR")),IF(AND(H58&gt;=Sheet1!$C$1,H58&lt;=Sheet1!$D$1),"1",IF(AND(H58&gt;=Sheet1!$C$2,H58&lt;=Sheet1!$D$2),"2",IF(OR(H58&gt;=Sheet1!$C$3,H58&lt;=Sheet1!$D$3),"3","ERROR")))))</f>
        <v/>
      </c>
      <c r="J58" s="49" t="str">
        <f>IF(H58="","",IF(AND(H58&gt;=Sheet1!$F$1,H58&lt;=Sheet1!$G$1),"1",IF(AND(H58&gt;=Sheet1!$F$2,H58&lt;=Sheet1!$G$2),"2",IF(AND(H58&gt;=Sheet1!$F$3,H58&lt;=Sheet1!$G$3),"3",IF(AND(H58&gt;=Sheet1!$F$4,H58&lt;=Sheet1!$G$4),"4",IF(AND(H58&gt;=Sheet1!$F$5,H58&lt;=Sheet1!$G$5),"5",IF(AND(H58&gt;=Sheet1!$F$7,H58&lt;=Sheet1!$G$7),"7",IF(AND(H58&gt;=Sheet1!$F$8,H58&lt;=Sheet1!$G$8),"8",IF(OR(H58&gt;=Sheet1!$F$6,H58&lt;=Sheet1!$G$6),"6","ERROR")))))))))</f>
        <v/>
      </c>
      <c r="K58" s="4"/>
      <c r="L58" s="4"/>
      <c r="M58" s="6"/>
      <c r="N58" s="6"/>
      <c r="O58" s="8"/>
      <c r="P58" s="4"/>
      <c r="Q58" s="4"/>
      <c r="R58" s="5"/>
      <c r="S58" s="4"/>
      <c r="T58" s="4"/>
      <c r="U58" s="4"/>
      <c r="V58" s="4"/>
      <c r="W58" s="4"/>
      <c r="X58" s="4"/>
      <c r="Y58" s="4"/>
      <c r="Z58" s="4"/>
      <c r="AA58" s="4"/>
      <c r="AB58" s="4"/>
      <c r="AC58" s="50"/>
      <c r="AD58" s="50"/>
      <c r="AE58" s="50"/>
    </row>
    <row r="59" spans="1:31">
      <c r="A59" s="4"/>
      <c r="B59" s="4"/>
      <c r="C59" s="65"/>
      <c r="D59" s="7"/>
      <c r="E59" s="7"/>
      <c r="F59" s="48" t="str">
        <f t="shared" si="0"/>
        <v xml:space="preserve"> </v>
      </c>
      <c r="G59" s="48" t="str">
        <f t="shared" si="1"/>
        <v xml:space="preserve"> </v>
      </c>
      <c r="H59" s="28"/>
      <c r="I59" s="48" t="str">
        <f>IF(H59="","",IF(Sheet1!$A$1=2,IF(AND(H59&gt;=Sheet1!$C$1,H59&lt;=Sheet1!$D$1),"1",IF(OR(H59&gt;=Sheet1!$C$2,H59&lt;=Sheet1!$D$2),"2","ERROR")),IF(AND(H59&gt;=Sheet1!$C$1,H59&lt;=Sheet1!$D$1),"1",IF(AND(H59&gt;=Sheet1!$C$2,H59&lt;=Sheet1!$D$2),"2",IF(OR(H59&gt;=Sheet1!$C$3,H59&lt;=Sheet1!$D$3),"3","ERROR")))))</f>
        <v/>
      </c>
      <c r="J59" s="49" t="str">
        <f>IF(H59="","",IF(AND(H59&gt;=Sheet1!$F$1,H59&lt;=Sheet1!$G$1),"1",IF(AND(H59&gt;=Sheet1!$F$2,H59&lt;=Sheet1!$G$2),"2",IF(AND(H59&gt;=Sheet1!$F$3,H59&lt;=Sheet1!$G$3),"3",IF(AND(H59&gt;=Sheet1!$F$4,H59&lt;=Sheet1!$G$4),"4",IF(AND(H59&gt;=Sheet1!$F$5,H59&lt;=Sheet1!$G$5),"5",IF(AND(H59&gt;=Sheet1!$F$7,H59&lt;=Sheet1!$G$7),"7",IF(AND(H59&gt;=Sheet1!$F$8,H59&lt;=Sheet1!$G$8),"8",IF(OR(H59&gt;=Sheet1!$F$6,H59&lt;=Sheet1!$G$6),"6","ERROR")))))))))</f>
        <v/>
      </c>
      <c r="K59" s="4"/>
      <c r="L59" s="4"/>
      <c r="M59" s="6"/>
      <c r="N59" s="6"/>
      <c r="O59" s="8"/>
      <c r="P59" s="4"/>
      <c r="Q59" s="4"/>
      <c r="R59" s="5"/>
      <c r="S59" s="4"/>
      <c r="T59" s="4"/>
      <c r="U59" s="4"/>
      <c r="V59" s="4"/>
      <c r="W59" s="4"/>
      <c r="X59" s="4"/>
      <c r="Y59" s="4"/>
      <c r="Z59" s="4"/>
      <c r="AA59" s="4"/>
      <c r="AB59" s="4"/>
      <c r="AC59" s="50"/>
      <c r="AD59" s="50"/>
      <c r="AE59" s="50"/>
    </row>
    <row r="60" spans="1:31">
      <c r="A60" s="4"/>
      <c r="B60" s="4"/>
      <c r="C60" s="65"/>
      <c r="D60" s="7"/>
      <c r="E60" s="7"/>
      <c r="F60" s="48" t="str">
        <f t="shared" si="0"/>
        <v xml:space="preserve"> </v>
      </c>
      <c r="G60" s="48" t="str">
        <f t="shared" si="1"/>
        <v xml:space="preserve"> </v>
      </c>
      <c r="H60" s="28"/>
      <c r="I60" s="48" t="str">
        <f>IF(H60="","",IF(Sheet1!$A$1=2,IF(AND(H60&gt;=Sheet1!$C$1,H60&lt;=Sheet1!$D$1),"1",IF(OR(H60&gt;=Sheet1!$C$2,H60&lt;=Sheet1!$D$2),"2","ERROR")),IF(AND(H60&gt;=Sheet1!$C$1,H60&lt;=Sheet1!$D$1),"1",IF(AND(H60&gt;=Sheet1!$C$2,H60&lt;=Sheet1!$D$2),"2",IF(OR(H60&gt;=Sheet1!$C$3,H60&lt;=Sheet1!$D$3),"3","ERROR")))))</f>
        <v/>
      </c>
      <c r="J60" s="49" t="str">
        <f>IF(H60="","",IF(AND(H60&gt;=Sheet1!$F$1,H60&lt;=Sheet1!$G$1),"1",IF(AND(H60&gt;=Sheet1!$F$2,H60&lt;=Sheet1!$G$2),"2",IF(AND(H60&gt;=Sheet1!$F$3,H60&lt;=Sheet1!$G$3),"3",IF(AND(H60&gt;=Sheet1!$F$4,H60&lt;=Sheet1!$G$4),"4",IF(AND(H60&gt;=Sheet1!$F$5,H60&lt;=Sheet1!$G$5),"5",IF(AND(H60&gt;=Sheet1!$F$7,H60&lt;=Sheet1!$G$7),"7",IF(AND(H60&gt;=Sheet1!$F$8,H60&lt;=Sheet1!$G$8),"8",IF(OR(H60&gt;=Sheet1!$F$6,H60&lt;=Sheet1!$G$6),"6","ERROR")))))))))</f>
        <v/>
      </c>
      <c r="K60" s="4"/>
      <c r="L60" s="4"/>
      <c r="M60" s="6"/>
      <c r="N60" s="6"/>
      <c r="O60" s="8"/>
      <c r="P60" s="4"/>
      <c r="Q60" s="4"/>
      <c r="R60" s="5"/>
      <c r="S60" s="4"/>
      <c r="T60" s="4"/>
      <c r="U60" s="4"/>
      <c r="V60" s="4"/>
      <c r="W60" s="4"/>
      <c r="X60" s="4"/>
      <c r="Y60" s="4"/>
      <c r="Z60" s="4"/>
      <c r="AA60" s="4"/>
      <c r="AB60" s="4"/>
      <c r="AC60" s="50"/>
      <c r="AD60" s="50"/>
      <c r="AE60" s="50"/>
    </row>
    <row r="61" spans="1:31">
      <c r="A61" s="4"/>
      <c r="B61" s="4"/>
      <c r="C61" s="65"/>
      <c r="D61" s="7"/>
      <c r="E61" s="7"/>
      <c r="F61" s="48" t="str">
        <f t="shared" si="0"/>
        <v xml:space="preserve"> </v>
      </c>
      <c r="G61" s="48" t="str">
        <f t="shared" si="1"/>
        <v xml:space="preserve"> </v>
      </c>
      <c r="H61" s="28"/>
      <c r="I61" s="48" t="str">
        <f>IF(H61="","",IF(Sheet1!$A$1=2,IF(AND(H61&gt;=Sheet1!$C$1,H61&lt;=Sheet1!$D$1),"1",IF(OR(H61&gt;=Sheet1!$C$2,H61&lt;=Sheet1!$D$2),"2","ERROR")),IF(AND(H61&gt;=Sheet1!$C$1,H61&lt;=Sheet1!$D$1),"1",IF(AND(H61&gt;=Sheet1!$C$2,H61&lt;=Sheet1!$D$2),"2",IF(OR(H61&gt;=Sheet1!$C$3,H61&lt;=Sheet1!$D$3),"3","ERROR")))))</f>
        <v/>
      </c>
      <c r="J61" s="49" t="str">
        <f>IF(H61="","",IF(AND(H61&gt;=Sheet1!$F$1,H61&lt;=Sheet1!$G$1),"1",IF(AND(H61&gt;=Sheet1!$F$2,H61&lt;=Sheet1!$G$2),"2",IF(AND(H61&gt;=Sheet1!$F$3,H61&lt;=Sheet1!$G$3),"3",IF(AND(H61&gt;=Sheet1!$F$4,H61&lt;=Sheet1!$G$4),"4",IF(AND(H61&gt;=Sheet1!$F$5,H61&lt;=Sheet1!$G$5),"5",IF(AND(H61&gt;=Sheet1!$F$7,H61&lt;=Sheet1!$G$7),"7",IF(AND(H61&gt;=Sheet1!$F$8,H61&lt;=Sheet1!$G$8),"8",IF(OR(H61&gt;=Sheet1!$F$6,H61&lt;=Sheet1!$G$6),"6","ERROR")))))))))</f>
        <v/>
      </c>
      <c r="K61" s="4"/>
      <c r="L61" s="4"/>
      <c r="M61" s="6"/>
      <c r="N61" s="6"/>
      <c r="O61" s="8"/>
      <c r="P61" s="4"/>
      <c r="Q61" s="4"/>
      <c r="R61" s="5"/>
      <c r="S61" s="4"/>
      <c r="T61" s="4"/>
      <c r="U61" s="4"/>
      <c r="V61" s="4"/>
      <c r="W61" s="4"/>
      <c r="X61" s="4"/>
      <c r="Y61" s="4"/>
      <c r="Z61" s="4"/>
      <c r="AA61" s="4"/>
      <c r="AB61" s="4"/>
      <c r="AC61" s="50"/>
      <c r="AD61" s="50"/>
      <c r="AE61" s="50"/>
    </row>
    <row r="62" spans="1:31">
      <c r="A62" s="4"/>
      <c r="B62" s="4"/>
      <c r="C62" s="65"/>
      <c r="D62" s="7"/>
      <c r="E62" s="7"/>
      <c r="F62" s="48" t="str">
        <f t="shared" si="0"/>
        <v xml:space="preserve"> </v>
      </c>
      <c r="G62" s="48" t="str">
        <f t="shared" si="1"/>
        <v xml:space="preserve"> </v>
      </c>
      <c r="H62" s="28"/>
      <c r="I62" s="48" t="str">
        <f>IF(H62="","",IF(Sheet1!$A$1=2,IF(AND(H62&gt;=Sheet1!$C$1,H62&lt;=Sheet1!$D$1),"1",IF(OR(H62&gt;=Sheet1!$C$2,H62&lt;=Sheet1!$D$2),"2","ERROR")),IF(AND(H62&gt;=Sheet1!$C$1,H62&lt;=Sheet1!$D$1),"1",IF(AND(H62&gt;=Sheet1!$C$2,H62&lt;=Sheet1!$D$2),"2",IF(OR(H62&gt;=Sheet1!$C$3,H62&lt;=Sheet1!$D$3),"3","ERROR")))))</f>
        <v/>
      </c>
      <c r="J62" s="49" t="str">
        <f>IF(H62="","",IF(AND(H62&gt;=Sheet1!$F$1,H62&lt;=Sheet1!$G$1),"1",IF(AND(H62&gt;=Sheet1!$F$2,H62&lt;=Sheet1!$G$2),"2",IF(AND(H62&gt;=Sheet1!$F$3,H62&lt;=Sheet1!$G$3),"3",IF(AND(H62&gt;=Sheet1!$F$4,H62&lt;=Sheet1!$G$4),"4",IF(AND(H62&gt;=Sheet1!$F$5,H62&lt;=Sheet1!$G$5),"5",IF(AND(H62&gt;=Sheet1!$F$7,H62&lt;=Sheet1!$G$7),"7",IF(AND(H62&gt;=Sheet1!$F$8,H62&lt;=Sheet1!$G$8),"8",IF(OR(H62&gt;=Sheet1!$F$6,H62&lt;=Sheet1!$G$6),"6","ERROR")))))))))</f>
        <v/>
      </c>
      <c r="K62" s="4"/>
      <c r="L62" s="4"/>
      <c r="M62" s="6"/>
      <c r="N62" s="6"/>
      <c r="O62" s="8"/>
      <c r="P62" s="4"/>
      <c r="Q62" s="4"/>
      <c r="R62" s="5"/>
      <c r="S62" s="4"/>
      <c r="T62" s="4"/>
      <c r="U62" s="4"/>
      <c r="V62" s="4"/>
      <c r="W62" s="4"/>
      <c r="X62" s="4"/>
      <c r="Y62" s="4"/>
      <c r="Z62" s="4"/>
      <c r="AA62" s="4"/>
      <c r="AB62" s="4"/>
      <c r="AC62" s="50"/>
      <c r="AD62" s="50"/>
      <c r="AE62" s="50"/>
    </row>
    <row r="63" spans="1:31" ht="30" hidden="1">
      <c r="A63" s="51" t="s">
        <v>150</v>
      </c>
      <c r="B63" s="51"/>
      <c r="C63" s="51"/>
      <c r="D63" s="51"/>
      <c r="E63" s="53">
        <f>COUNT(E3:E62)</f>
        <v>0</v>
      </c>
      <c r="F63" s="52">
        <f>COUNTIF(F3:F62,"X")</f>
        <v>0</v>
      </c>
      <c r="G63" s="52"/>
      <c r="H63" s="52"/>
      <c r="I63" s="52"/>
      <c r="J63" s="52"/>
      <c r="K63" s="52"/>
      <c r="L63" s="52"/>
      <c r="M63" s="52">
        <f>COUNTIF(M3:M62,"X")</f>
        <v>0</v>
      </c>
      <c r="N63" s="52">
        <f>COUNTIF(N3:N62,"X")</f>
        <v>0</v>
      </c>
      <c r="O63" s="52">
        <f>COUNTIF(O3:O62,"X")</f>
        <v>0</v>
      </c>
      <c r="P63" s="52"/>
      <c r="Q63" s="52"/>
      <c r="R63" s="52"/>
      <c r="S63" s="52">
        <f t="shared" ref="S63:Z63" si="2">COUNTIF(S3:S62,"X")</f>
        <v>0</v>
      </c>
      <c r="T63" s="52">
        <f t="shared" si="2"/>
        <v>0</v>
      </c>
      <c r="U63" s="52">
        <f t="shared" si="2"/>
        <v>0</v>
      </c>
      <c r="V63" s="52">
        <f t="shared" si="2"/>
        <v>0</v>
      </c>
      <c r="W63" s="52">
        <f t="shared" si="2"/>
        <v>0</v>
      </c>
      <c r="X63" s="52">
        <f t="shared" si="2"/>
        <v>0</v>
      </c>
      <c r="Y63" s="52">
        <f t="shared" si="2"/>
        <v>0</v>
      </c>
      <c r="Z63" s="52">
        <f t="shared" si="2"/>
        <v>0</v>
      </c>
      <c r="AA63" s="52">
        <f>COUNTIF(AA3:AA62,"X")</f>
        <v>0</v>
      </c>
      <c r="AB63" s="61"/>
      <c r="AC63" s="50"/>
      <c r="AD63" s="50"/>
      <c r="AE63" s="50"/>
    </row>
    <row r="64" spans="1:31">
      <c r="A64" s="47"/>
      <c r="B64" s="47"/>
      <c r="C64" s="47"/>
      <c r="D64" s="55"/>
      <c r="E64" s="47"/>
      <c r="F64" s="47"/>
      <c r="G64" s="47"/>
      <c r="H64" s="47"/>
      <c r="I64" s="55"/>
      <c r="J64" s="47"/>
      <c r="K64" s="47"/>
      <c r="M64" s="47"/>
      <c r="P64" s="47"/>
      <c r="Q64" s="47"/>
      <c r="R64" s="47"/>
      <c r="S64" s="47"/>
      <c r="T64" s="47"/>
      <c r="U64" s="47"/>
      <c r="V64" s="47"/>
      <c r="W64" s="47"/>
      <c r="X64" s="47"/>
      <c r="Y64" s="47"/>
      <c r="Z64" s="47"/>
      <c r="AA64" s="47"/>
      <c r="AB64" s="47"/>
      <c r="AC64" s="47"/>
      <c r="AD64" s="47"/>
      <c r="AE64" s="47"/>
    </row>
    <row r="65" spans="1:3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sheetData>
  <sheetProtection sheet="1" objects="1" scenarios="1" formatColumns="0" formatRows="0"/>
  <mergeCells count="2">
    <mergeCell ref="S1:Z1"/>
    <mergeCell ref="A1:C1"/>
  </mergeCells>
  <dataValidations count="11">
    <dataValidation type="list" allowBlank="1" showInputMessage="1" showErrorMessage="1" error="Enter 'X' if answer to question is 'yes'" sqref="M3:O62 AA3:AA62" xr:uid="{4AC17995-66FD-44CF-9C64-95E6E59B6DEB}">
      <formula1>"X"</formula1>
    </dataValidation>
    <dataValidation type="list" allowBlank="1" showInputMessage="1" showErrorMessage="1" error="Enter Activity Prior to Fall Code_x000a_1 = walking_x000a_2 = transfer_x000a_3 = bed_x000a_4 = chair_x000a_5 = other" sqref="L3:M62" xr:uid="{379A80B0-242A-45DC-A80B-84EC03DF3964}">
      <formula1>"1, 2, 3, 4, 5"</formula1>
    </dataValidation>
    <dataValidation type="list" allowBlank="1" showInputMessage="1" showErrorMessage="1" error="Enter X in applicable columns" sqref="S3:Z62" xr:uid="{7B1BA251-768C-418C-8116-86801AD02E7F}">
      <formula1>"X"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4:P62" xr:uid="{CC08D574-1D40-483D-9912-1A1957BA4F85}">
      <formula1>IF(ISBLANK(O4),"",COUNTIF(InjuryCode,P4)=1)</formula1>
    </dataValidation>
    <dataValidation type="time" allowBlank="1" showInputMessage="1" showErrorMessage="1" errorTitle="Incorrect Time Format" error="Enter specific time with a space between AM or PM (e.g., 1:45 AM)" sqref="H3:H62" xr:uid="{2B645137-7BF3-44E2-9D2D-11E4DF88F02C}">
      <formula1>0</formula1>
      <formula2>0.999305555555556</formula2>
    </dataValidation>
    <dataValidation type="custom" showInputMessage="1" showErrorMessage="1" error="Only if fall resulted in injury, enter Tx Location Code_x000a_1 = facility_x000a_2 = emergency room_x000a_3 = admitted" sqref="Q4:Q62" xr:uid="{20E392EC-84D1-467E-8E59-A91DEC5E1B34}">
      <formula1>IF(ISBLANK(O4),"",COUNTIF(TxLocationCode,Q4)=1)</formula1>
    </dataValidation>
    <dataValidation type="list" allowBlank="1" showInputMessage="1" showErrorMessage="1" error="Enter Location of Fall Code_x000a_1 = in room_x000a_2 = bathroom_x000a_3 = hallway_x000a_4 = dining room_x000a_5 = activities_x000a_6 = therapy_x000a_7 = beauty/barber_x000a_8 = shower/tub_x000a_9 = nrsg station_x000a_10 = out of facility_x000a_11 = common area_x000a_12 = other" sqref="K3:K62" xr:uid="{764B89FC-8A76-49BD-A100-3079A757D161}">
      <formula1>"1, 2, 3, 4, 5, 6, 7, 8, 9, 10, 11, 12"</formula1>
    </dataValidation>
    <dataValidation type="list" allowBlank="1" showInputMessage="1" showErrorMessage="1" error="Enter Time Code_x000a_1 = 7am-10am_x000a_2 = 10am-1pm_x000a_3 = 1pm-4pm_x000a_4 = 4pm-7pm_x000a_5 = 7pm-10pm_x000a_6 = 10pm-1am_x000a_7 = 1am-4am_x000a_8 = 4am-7am" sqref="J3:J62" xr:uid="{3F82BB85-7330-45DD-9979-BBABFB3F17E4}">
      <formula1>"1, 2, 3, 4, 5, 6, 7, 8"</formula1>
    </dataValidation>
    <dataValidation type="custom" showInputMessage="1" showErrorMessage="1" error="Only enter a description if the fall resulted in an injury." sqref="R3:R62" xr:uid="{AA957AE1-FDCF-4592-B25A-3920E7BBC67E}">
      <formula1>$O3="X"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3" xr:uid="{CAFC7E58-3244-43E6-981D-7B9B13169053}">
      <formula1>IF(ISBLANK(O3),"",COUNTIF(InjuryCode,P3)=1)</formula1>
    </dataValidation>
    <dataValidation type="custom" showInputMessage="1" showErrorMessage="1" error="Only if fall resulted in injury, enter Tx Location Code_x000a_1 = facility_x000a_2 = emergency room_x000a_3 = admitted" sqref="Q3" xr:uid="{37BF7D73-9034-4DB4-A5C7-4BD07468C914}">
      <formula1>IF(ISBLANK(O3),"",COUNTIF(TxLocationCode,Q3)=1)</formula1>
    </dataValidation>
  </dataValidations>
  <pageMargins left="0.36" right="0.25" top="0.5" bottom="0.62" header="0.28999999999999998" footer="0.4"/>
  <pageSetup scale="39" fitToHeight="0" orientation="landscape" r:id="rId1"/>
  <headerFooter alignWithMargins="0">
    <oddHeader>&amp;L&amp;"Arial Narrow,Bold"&amp;16&amp;F</oddHeader>
    <oddFooter>&amp;L&amp;"Arial Narrow,Bold"&amp;16&amp;A&amp;C&amp;"Arial Narrow,Bold"&amp;14&amp;P of &amp;N</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AC879-FE6C-4FEC-8D47-23604AECC5F5}">
  <sheetPr codeName="Sheet19">
    <tabColor rgb="FFFDEFA6"/>
    <pageSetUpPr fitToPage="1"/>
  </sheetPr>
  <dimension ref="A1:AF65"/>
  <sheetViews>
    <sheetView showGridLines="0" zoomScaleNormal="100" workbookViewId="0">
      <pane xSplit="1" ySplit="2" topLeftCell="B3" activePane="bottomRight" state="frozen"/>
      <selection pane="topRight" activeCell="AB3" sqref="AB3"/>
      <selection pane="bottomLeft" activeCell="AB3" sqref="AB3"/>
      <selection pane="bottomRight" sqref="A1:C1"/>
    </sheetView>
  </sheetViews>
  <sheetFormatPr defaultColWidth="9.140625" defaultRowHeight="15"/>
  <cols>
    <col min="1" max="1" width="22.85546875" style="50" bestFit="1" customWidth="1"/>
    <col min="2" max="2" width="22.85546875" style="50" customWidth="1"/>
    <col min="3" max="3" width="21.85546875" style="57" bestFit="1" customWidth="1"/>
    <col min="4" max="4" width="22.28515625" style="59" bestFit="1" customWidth="1"/>
    <col min="5" max="5" width="22.28515625" style="58" customWidth="1"/>
    <col min="6" max="7" width="23.7109375" style="58" hidden="1" customWidth="1"/>
    <col min="8" max="8" width="23.7109375" style="58" customWidth="1"/>
    <col min="9" max="9" width="23" style="59" hidden="1" customWidth="1"/>
    <col min="10" max="10" width="23.42578125" style="58" hidden="1" customWidth="1"/>
    <col min="11" max="11" width="19.5703125" style="60" bestFit="1" customWidth="1"/>
    <col min="12" max="12" width="23.7109375" style="47" bestFit="1" customWidth="1"/>
    <col min="13" max="13" width="32.140625" style="58" customWidth="1"/>
    <col min="14" max="14" width="23.7109375" style="47" bestFit="1" customWidth="1"/>
    <col min="15" max="15" width="21" style="56" bestFit="1" customWidth="1"/>
    <col min="16" max="16" width="16" style="58" bestFit="1" customWidth="1"/>
    <col min="17" max="17" width="19.140625" style="58" customWidth="1"/>
    <col min="18" max="18" width="22.85546875" style="58" bestFit="1" customWidth="1"/>
    <col min="19" max="19" width="3.7109375" style="58" bestFit="1" customWidth="1"/>
    <col min="20" max="26" width="4.28515625" style="58" customWidth="1"/>
    <col min="27" max="27" width="14.7109375" style="58" customWidth="1"/>
    <col min="28" max="28" width="20.42578125" style="58" customWidth="1"/>
    <col min="29" max="29" width="9.140625" style="58" customWidth="1"/>
    <col min="30" max="31" width="9.140625" style="58"/>
    <col min="32" max="16384" width="9.140625" style="50"/>
  </cols>
  <sheetData>
    <row r="1" spans="1:32" s="43" customFormat="1" ht="52.5" customHeight="1">
      <c r="A1" s="159" t="str">
        <f>IF('General Info'!J4="","MONTH 8",'General Info'!J4)</f>
        <v>Month_8</v>
      </c>
      <c r="B1" s="160"/>
      <c r="C1" s="160"/>
      <c r="D1" s="38"/>
      <c r="E1" s="38"/>
      <c r="F1" s="38"/>
      <c r="G1" s="38"/>
      <c r="H1" s="39"/>
      <c r="I1" s="39"/>
      <c r="J1" s="39"/>
      <c r="K1" s="39"/>
      <c r="L1" s="39"/>
      <c r="M1" s="38"/>
      <c r="N1" s="39"/>
      <c r="O1" s="40"/>
      <c r="P1" s="38"/>
      <c r="Q1" s="38"/>
      <c r="R1" s="38"/>
      <c r="S1" s="156" t="s">
        <v>129</v>
      </c>
      <c r="T1" s="157"/>
      <c r="U1" s="157"/>
      <c r="V1" s="157"/>
      <c r="W1" s="157"/>
      <c r="X1" s="157"/>
      <c r="Y1" s="157"/>
      <c r="Z1" s="158"/>
      <c r="AA1" s="80"/>
      <c r="AB1" s="41"/>
      <c r="AC1" s="42"/>
      <c r="AD1" s="42"/>
      <c r="AE1" s="42"/>
      <c r="AF1" s="42"/>
    </row>
    <row r="2" spans="1:32" s="47" customFormat="1" ht="195">
      <c r="A2" s="44" t="s">
        <v>130</v>
      </c>
      <c r="B2" s="44" t="s">
        <v>131</v>
      </c>
      <c r="C2" s="44" t="s">
        <v>132</v>
      </c>
      <c r="D2" s="44" t="s">
        <v>153</v>
      </c>
      <c r="E2" s="44" t="s">
        <v>134</v>
      </c>
      <c r="F2" s="45" t="s">
        <v>135</v>
      </c>
      <c r="G2" s="45" t="s">
        <v>136</v>
      </c>
      <c r="H2" s="44" t="s">
        <v>137</v>
      </c>
      <c r="I2" s="45" t="s">
        <v>152</v>
      </c>
      <c r="J2" s="45" t="s">
        <v>139</v>
      </c>
      <c r="K2" s="44" t="s">
        <v>140</v>
      </c>
      <c r="L2" s="44" t="s">
        <v>141</v>
      </c>
      <c r="M2" s="44" t="s">
        <v>142</v>
      </c>
      <c r="N2" s="44" t="s">
        <v>143</v>
      </c>
      <c r="O2" s="44" t="s">
        <v>144</v>
      </c>
      <c r="P2" s="44" t="s">
        <v>145</v>
      </c>
      <c r="Q2" s="44" t="s">
        <v>146</v>
      </c>
      <c r="R2" s="44" t="s">
        <v>147</v>
      </c>
      <c r="S2" s="46" t="s">
        <v>47</v>
      </c>
      <c r="T2" s="46" t="s">
        <v>48</v>
      </c>
      <c r="U2" s="46" t="s">
        <v>49</v>
      </c>
      <c r="V2" s="46" t="s">
        <v>50</v>
      </c>
      <c r="W2" s="46" t="s">
        <v>51</v>
      </c>
      <c r="X2" s="46" t="s">
        <v>52</v>
      </c>
      <c r="Y2" s="46" t="s">
        <v>53</v>
      </c>
      <c r="Z2" s="46" t="s">
        <v>54</v>
      </c>
      <c r="AA2" s="44" t="s">
        <v>148</v>
      </c>
      <c r="AB2" s="44" t="s">
        <v>149</v>
      </c>
    </row>
    <row r="3" spans="1:32">
      <c r="A3" s="8"/>
      <c r="B3" s="8"/>
      <c r="C3" s="65"/>
      <c r="D3" s="7"/>
      <c r="E3" s="7"/>
      <c r="F3" s="48" t="str">
        <f>IF(ISBLANK(E3)," ",IF((E3-D3&lt;31),"X"," "))</f>
        <v xml:space="preserve"> </v>
      </c>
      <c r="G3" s="48" t="str">
        <f>IF(ISBLANK(E3)," ",WEEKDAY(E3,1))</f>
        <v xml:space="preserve"> </v>
      </c>
      <c r="H3" s="28"/>
      <c r="I3" s="48" t="str">
        <f>IF(H3="","",IF(Sheet1!$A$1=2,IF(AND(H3&gt;=Sheet1!$C$1,H3&lt;=Sheet1!$D$1),"1",IF(OR(H3&gt;=Sheet1!$C$2,H3&lt;=Sheet1!$D$2),"2","ERROR")),IF(AND(H3&gt;=Sheet1!$C$1,H3&lt;=Sheet1!$D$1),"1",IF(AND(H3&gt;=Sheet1!$C$2,H3&lt;=Sheet1!$D$2),"2",IF(OR(H3&gt;=Sheet1!$C$3,H3&lt;=Sheet1!$D$3),"3","ERROR")))))</f>
        <v/>
      </c>
      <c r="J3" s="49" t="str">
        <f>IF(H3="","",IF(AND(H3&gt;=Sheet1!$F$1,H3&lt;=Sheet1!$G$1),"1",IF(AND(H3&gt;=Sheet1!$F$2,H3&lt;=Sheet1!$G$2),"2",IF(AND(H3&gt;=Sheet1!$F$3,H3&lt;=Sheet1!$G$3),"3",IF(AND(H3&gt;=Sheet1!$F$4,H3&lt;=Sheet1!$G$4),"4",IF(AND(H3&gt;=Sheet1!$F$5,H3&lt;=Sheet1!$G$5),"5",IF(AND(H3&gt;=Sheet1!$F$7,H3&lt;=Sheet1!$G$7),"7",IF(AND(H3&gt;=Sheet1!$F$8,H3&lt;=Sheet1!$G$8),"8",IF(OR(H3&gt;=Sheet1!$F$6,H3&lt;=Sheet1!$G$6),"6","ERROR")))))))))</f>
        <v/>
      </c>
      <c r="K3" s="4"/>
      <c r="L3" s="4"/>
      <c r="M3" s="6"/>
      <c r="N3" s="6"/>
      <c r="O3" s="8"/>
      <c r="P3" s="4"/>
      <c r="Q3" s="4"/>
      <c r="R3" s="5"/>
      <c r="S3" s="4"/>
      <c r="T3" s="4"/>
      <c r="U3" s="4"/>
      <c r="V3" s="4"/>
      <c r="W3" s="4"/>
      <c r="X3" s="4"/>
      <c r="Y3" s="4"/>
      <c r="Z3" s="4"/>
      <c r="AA3" s="4"/>
      <c r="AB3" s="4"/>
      <c r="AC3" s="50"/>
      <c r="AD3" s="50"/>
      <c r="AE3" s="50"/>
    </row>
    <row r="4" spans="1:32">
      <c r="A4" s="4"/>
      <c r="B4" s="4"/>
      <c r="C4" s="65"/>
      <c r="D4" s="7"/>
      <c r="E4" s="7"/>
      <c r="F4" s="48" t="str">
        <f t="shared" ref="F4:F62" si="0">IF(ISBLANK(E4)," ",IF((E4-D4&lt;31),"X"," "))</f>
        <v xml:space="preserve"> </v>
      </c>
      <c r="G4" s="48" t="str">
        <f t="shared" ref="G4:G62" si="1">IF(ISBLANK(E4)," ",WEEKDAY(E4,1))</f>
        <v xml:space="preserve"> </v>
      </c>
      <c r="H4" s="28"/>
      <c r="I4" s="48" t="str">
        <f>IF(H4="","",IF(Sheet1!$A$1=2,IF(AND(H4&gt;=Sheet1!$C$1,H4&lt;=Sheet1!$D$1),"1",IF(OR(H4&gt;=Sheet1!$C$2,H4&lt;=Sheet1!$D$2),"2","ERROR")),IF(AND(H4&gt;=Sheet1!$C$1,H4&lt;=Sheet1!$D$1),"1",IF(AND(H4&gt;=Sheet1!$C$2,H4&lt;=Sheet1!$D$2),"2",IF(OR(H4&gt;=Sheet1!$C$3,H4&lt;=Sheet1!$D$3),"3","ERROR")))))</f>
        <v/>
      </c>
      <c r="J4" s="49" t="str">
        <f>IF(H4="","",IF(AND(H4&gt;=Sheet1!$F$1,H4&lt;=Sheet1!$G$1),"1",IF(AND(H4&gt;=Sheet1!$F$2,H4&lt;=Sheet1!$G$2),"2",IF(AND(H4&gt;=Sheet1!$F$3,H4&lt;=Sheet1!$G$3),"3",IF(AND(H4&gt;=Sheet1!$F$4,H4&lt;=Sheet1!$G$4),"4",IF(AND(H4&gt;=Sheet1!$F$5,H4&lt;=Sheet1!$G$5),"5",IF(AND(H4&gt;=Sheet1!$F$7,H4&lt;=Sheet1!$G$7),"7",IF(AND(H4&gt;=Sheet1!$F$8,H4&lt;=Sheet1!$G$8),"8",IF(OR(H4&gt;=Sheet1!$F$6,H4&lt;=Sheet1!$G$6),"6","ERROR")))))))))</f>
        <v/>
      </c>
      <c r="K4" s="4"/>
      <c r="L4" s="4"/>
      <c r="M4" s="6"/>
      <c r="N4" s="6"/>
      <c r="O4" s="8"/>
      <c r="P4" s="4"/>
      <c r="Q4" s="4"/>
      <c r="R4" s="5"/>
      <c r="S4" s="4"/>
      <c r="T4" s="4"/>
      <c r="U4" s="4"/>
      <c r="V4" s="4"/>
      <c r="W4" s="4"/>
      <c r="X4" s="4"/>
      <c r="Y4" s="4"/>
      <c r="Z4" s="4"/>
      <c r="AA4" s="4"/>
      <c r="AB4" s="4"/>
      <c r="AC4" s="50"/>
      <c r="AD4" s="50"/>
      <c r="AE4" s="50"/>
    </row>
    <row r="5" spans="1:32">
      <c r="A5" s="4"/>
      <c r="B5" s="4"/>
      <c r="C5" s="65"/>
      <c r="D5" s="7"/>
      <c r="E5" s="7"/>
      <c r="F5" s="48" t="str">
        <f t="shared" si="0"/>
        <v xml:space="preserve"> </v>
      </c>
      <c r="G5" s="48" t="str">
        <f t="shared" si="1"/>
        <v xml:space="preserve"> </v>
      </c>
      <c r="H5" s="28"/>
      <c r="I5" s="48" t="str">
        <f>IF(H5="","",IF(Sheet1!$A$1=2,IF(AND(H5&gt;=Sheet1!$C$1,H5&lt;=Sheet1!$D$1),"1",IF(OR(H5&gt;=Sheet1!$C$2,H5&lt;=Sheet1!$D$2),"2","ERROR")),IF(AND(H5&gt;=Sheet1!$C$1,H5&lt;=Sheet1!$D$1),"1",IF(AND(H5&gt;=Sheet1!$C$2,H5&lt;=Sheet1!$D$2),"2",IF(OR(H5&gt;=Sheet1!$C$3,H5&lt;=Sheet1!$D$3),"3","ERROR")))))</f>
        <v/>
      </c>
      <c r="J5" s="49" t="str">
        <f>IF(H5="","",IF(AND(H5&gt;=Sheet1!$F$1,H5&lt;=Sheet1!$G$1),"1",IF(AND(H5&gt;=Sheet1!$F$2,H5&lt;=Sheet1!$G$2),"2",IF(AND(H5&gt;=Sheet1!$F$3,H5&lt;=Sheet1!$G$3),"3",IF(AND(H5&gt;=Sheet1!$F$4,H5&lt;=Sheet1!$G$4),"4",IF(AND(H5&gt;=Sheet1!$F$5,H5&lt;=Sheet1!$G$5),"5",IF(AND(H5&gt;=Sheet1!$F$7,H5&lt;=Sheet1!$G$7),"7",IF(AND(H5&gt;=Sheet1!$F$8,H5&lt;=Sheet1!$G$8),"8",IF(OR(H5&gt;=Sheet1!$F$6,H5&lt;=Sheet1!$G$6),"6","ERROR")))))))))</f>
        <v/>
      </c>
      <c r="K5" s="4"/>
      <c r="L5" s="4"/>
      <c r="M5" s="6"/>
      <c r="N5" s="6"/>
      <c r="O5" s="8"/>
      <c r="P5" s="4"/>
      <c r="Q5" s="4"/>
      <c r="R5" s="5"/>
      <c r="S5" s="4"/>
      <c r="T5" s="4"/>
      <c r="U5" s="4"/>
      <c r="V5" s="4"/>
      <c r="W5" s="4"/>
      <c r="X5" s="4"/>
      <c r="Y5" s="4"/>
      <c r="Z5" s="4"/>
      <c r="AA5" s="4"/>
      <c r="AB5" s="4"/>
      <c r="AC5" s="50"/>
      <c r="AD5" s="50"/>
      <c r="AE5" s="50"/>
    </row>
    <row r="6" spans="1:32">
      <c r="A6" s="8"/>
      <c r="B6" s="8"/>
      <c r="C6" s="65"/>
      <c r="D6" s="7"/>
      <c r="E6" s="7"/>
      <c r="F6" s="48" t="str">
        <f t="shared" si="0"/>
        <v xml:space="preserve"> </v>
      </c>
      <c r="G6" s="48" t="str">
        <f t="shared" si="1"/>
        <v xml:space="preserve"> </v>
      </c>
      <c r="H6" s="28"/>
      <c r="I6" s="48" t="str">
        <f>IF(H6="","",IF(Sheet1!$A$1=2,IF(AND(H6&gt;=Sheet1!$C$1,H6&lt;=Sheet1!$D$1),"1",IF(OR(H6&gt;=Sheet1!$C$2,H6&lt;=Sheet1!$D$2),"2","ERROR")),IF(AND(H6&gt;=Sheet1!$C$1,H6&lt;=Sheet1!$D$1),"1",IF(AND(H6&gt;=Sheet1!$C$2,H6&lt;=Sheet1!$D$2),"2",IF(OR(H6&gt;=Sheet1!$C$3,H6&lt;=Sheet1!$D$3),"3","ERROR")))))</f>
        <v/>
      </c>
      <c r="J6" s="49" t="str">
        <f>IF(H6="","",IF(AND(H6&gt;=Sheet1!$F$1,H6&lt;=Sheet1!$G$1),"1",IF(AND(H6&gt;=Sheet1!$F$2,H6&lt;=Sheet1!$G$2),"2",IF(AND(H6&gt;=Sheet1!$F$3,H6&lt;=Sheet1!$G$3),"3",IF(AND(H6&gt;=Sheet1!$F$4,H6&lt;=Sheet1!$G$4),"4",IF(AND(H6&gt;=Sheet1!$F$5,H6&lt;=Sheet1!$G$5),"5",IF(AND(H6&gt;=Sheet1!$F$7,H6&lt;=Sheet1!$G$7),"7",IF(AND(H6&gt;=Sheet1!$F$8,H6&lt;=Sheet1!$G$8),"8",IF(OR(H6&gt;=Sheet1!$F$6,H6&lt;=Sheet1!$G$6),"6","ERROR")))))))))</f>
        <v/>
      </c>
      <c r="K6" s="4"/>
      <c r="L6" s="4"/>
      <c r="M6" s="6"/>
      <c r="N6" s="6"/>
      <c r="O6" s="8"/>
      <c r="P6" s="4"/>
      <c r="Q6" s="4"/>
      <c r="R6" s="5"/>
      <c r="S6" s="4"/>
      <c r="T6" s="4"/>
      <c r="U6" s="4"/>
      <c r="V6" s="4"/>
      <c r="W6" s="4"/>
      <c r="X6" s="4"/>
      <c r="Y6" s="4"/>
      <c r="Z6" s="4"/>
      <c r="AA6" s="4"/>
      <c r="AB6" s="4"/>
      <c r="AC6" s="50"/>
      <c r="AD6" s="50"/>
      <c r="AE6" s="50"/>
    </row>
    <row r="7" spans="1:32">
      <c r="A7" s="4"/>
      <c r="B7" s="4"/>
      <c r="C7" s="65"/>
      <c r="D7" s="7"/>
      <c r="E7" s="7"/>
      <c r="F7" s="48" t="str">
        <f t="shared" si="0"/>
        <v xml:space="preserve"> </v>
      </c>
      <c r="G7" s="48" t="str">
        <f t="shared" si="1"/>
        <v xml:space="preserve"> </v>
      </c>
      <c r="H7" s="28"/>
      <c r="I7" s="48" t="str">
        <f>IF(H7="","",IF(Sheet1!$A$1=2,IF(AND(H7&gt;=Sheet1!$C$1,H7&lt;=Sheet1!$D$1),"1",IF(OR(H7&gt;=Sheet1!$C$2,H7&lt;=Sheet1!$D$2),"2","ERROR")),IF(AND(H7&gt;=Sheet1!$C$1,H7&lt;=Sheet1!$D$1),"1",IF(AND(H7&gt;=Sheet1!$C$2,H7&lt;=Sheet1!$D$2),"2",IF(OR(H7&gt;=Sheet1!$C$3,H7&lt;=Sheet1!$D$3),"3","ERROR")))))</f>
        <v/>
      </c>
      <c r="J7" s="49" t="str">
        <f>IF(H7="","",IF(AND(H7&gt;=Sheet1!$F$1,H7&lt;=Sheet1!$G$1),"1",IF(AND(H7&gt;=Sheet1!$F$2,H7&lt;=Sheet1!$G$2),"2",IF(AND(H7&gt;=Sheet1!$F$3,H7&lt;=Sheet1!$G$3),"3",IF(AND(H7&gt;=Sheet1!$F$4,H7&lt;=Sheet1!$G$4),"4",IF(AND(H7&gt;=Sheet1!$F$5,H7&lt;=Sheet1!$G$5),"5",IF(AND(H7&gt;=Sheet1!$F$7,H7&lt;=Sheet1!$G$7),"7",IF(AND(H7&gt;=Sheet1!$F$8,H7&lt;=Sheet1!$G$8),"8",IF(OR(H7&gt;=Sheet1!$F$6,H7&lt;=Sheet1!$G$6),"6","ERROR")))))))))</f>
        <v/>
      </c>
      <c r="K7" s="4"/>
      <c r="L7" s="4"/>
      <c r="M7" s="6"/>
      <c r="N7" s="4"/>
      <c r="O7" s="8"/>
      <c r="P7" s="4"/>
      <c r="Q7" s="4"/>
      <c r="R7" s="5"/>
      <c r="S7" s="4"/>
      <c r="T7" s="4"/>
      <c r="U7" s="4"/>
      <c r="V7" s="4"/>
      <c r="W7" s="4"/>
      <c r="X7" s="4"/>
      <c r="Y7" s="4"/>
      <c r="Z7" s="4"/>
      <c r="AA7" s="4"/>
      <c r="AB7" s="4"/>
      <c r="AC7" s="50"/>
      <c r="AD7" s="50"/>
      <c r="AE7" s="50"/>
    </row>
    <row r="8" spans="1:32">
      <c r="A8" s="8"/>
      <c r="B8" s="8"/>
      <c r="C8" s="65"/>
      <c r="D8" s="7"/>
      <c r="E8" s="7"/>
      <c r="F8" s="48" t="str">
        <f t="shared" si="0"/>
        <v xml:space="preserve"> </v>
      </c>
      <c r="G8" s="48" t="str">
        <f t="shared" si="1"/>
        <v xml:space="preserve"> </v>
      </c>
      <c r="H8" s="28"/>
      <c r="I8" s="48" t="str">
        <f>IF(H8="","",IF(Sheet1!$A$1=2,IF(AND(H8&gt;=Sheet1!$C$1,H8&lt;=Sheet1!$D$1),"1",IF(OR(H8&gt;=Sheet1!$C$2,H8&lt;=Sheet1!$D$2),"2","ERROR")),IF(AND(H8&gt;=Sheet1!$C$1,H8&lt;=Sheet1!$D$1),"1",IF(AND(H8&gt;=Sheet1!$C$2,H8&lt;=Sheet1!$D$2),"2",IF(OR(H8&gt;=Sheet1!$C$3,H8&lt;=Sheet1!$D$3),"3","ERROR")))))</f>
        <v/>
      </c>
      <c r="J8" s="49" t="str">
        <f>IF(H8="","",IF(AND(H8&gt;=Sheet1!$F$1,H8&lt;=Sheet1!$G$1),"1",IF(AND(H8&gt;=Sheet1!$F$2,H8&lt;=Sheet1!$G$2),"2",IF(AND(H8&gt;=Sheet1!$F$3,H8&lt;=Sheet1!$G$3),"3",IF(AND(H8&gt;=Sheet1!$F$4,H8&lt;=Sheet1!$G$4),"4",IF(AND(H8&gt;=Sheet1!$F$5,H8&lt;=Sheet1!$G$5),"5",IF(AND(H8&gt;=Sheet1!$F$7,H8&lt;=Sheet1!$G$7),"7",IF(AND(H8&gt;=Sheet1!$F$8,H8&lt;=Sheet1!$G$8),"8",IF(OR(H8&gt;=Sheet1!$F$6,H8&lt;=Sheet1!$G$6),"6","ERROR")))))))))</f>
        <v/>
      </c>
      <c r="K8" s="4"/>
      <c r="L8" s="4"/>
      <c r="M8" s="6"/>
      <c r="N8" s="6"/>
      <c r="O8" s="8"/>
      <c r="P8" s="4"/>
      <c r="Q8" s="4"/>
      <c r="R8" s="5"/>
      <c r="S8" s="4"/>
      <c r="T8" s="4"/>
      <c r="U8" s="4"/>
      <c r="V8" s="4"/>
      <c r="W8" s="4"/>
      <c r="X8" s="4"/>
      <c r="Y8" s="4"/>
      <c r="Z8" s="4"/>
      <c r="AA8" s="4"/>
      <c r="AB8" s="4"/>
      <c r="AC8" s="50"/>
      <c r="AD8" s="50"/>
      <c r="AE8" s="50"/>
    </row>
    <row r="9" spans="1:32">
      <c r="A9" s="8"/>
      <c r="B9" s="8"/>
      <c r="C9" s="65"/>
      <c r="D9" s="7"/>
      <c r="E9" s="7"/>
      <c r="F9" s="48" t="str">
        <f t="shared" si="0"/>
        <v xml:space="preserve"> </v>
      </c>
      <c r="G9" s="48" t="str">
        <f t="shared" si="1"/>
        <v xml:space="preserve"> </v>
      </c>
      <c r="H9" s="28"/>
      <c r="I9" s="48" t="str">
        <f>IF(H9="","",IF(Sheet1!$A$1=2,IF(AND(H9&gt;=Sheet1!$C$1,H9&lt;=Sheet1!$D$1),"1",IF(OR(H9&gt;=Sheet1!$C$2,H9&lt;=Sheet1!$D$2),"2","ERROR")),IF(AND(H9&gt;=Sheet1!$C$1,H9&lt;=Sheet1!$D$1),"1",IF(AND(H9&gt;=Sheet1!$C$2,H9&lt;=Sheet1!$D$2),"2",IF(OR(H9&gt;=Sheet1!$C$3,H9&lt;=Sheet1!$D$3),"3","ERROR")))))</f>
        <v/>
      </c>
      <c r="J9" s="49" t="str">
        <f>IF(H9="","",IF(AND(H9&gt;=Sheet1!$F$1,H9&lt;=Sheet1!$G$1),"1",IF(AND(H9&gt;=Sheet1!$F$2,H9&lt;=Sheet1!$G$2),"2",IF(AND(H9&gt;=Sheet1!$F$3,H9&lt;=Sheet1!$G$3),"3",IF(AND(H9&gt;=Sheet1!$F$4,H9&lt;=Sheet1!$G$4),"4",IF(AND(H9&gt;=Sheet1!$F$5,H9&lt;=Sheet1!$G$5),"5",IF(AND(H9&gt;=Sheet1!$F$7,H9&lt;=Sheet1!$G$7),"7",IF(AND(H9&gt;=Sheet1!$F$8,H9&lt;=Sheet1!$G$8),"8",IF(OR(H9&gt;=Sheet1!$F$6,H9&lt;=Sheet1!$G$6),"6","ERROR")))))))))</f>
        <v/>
      </c>
      <c r="K9" s="4"/>
      <c r="L9" s="4"/>
      <c r="M9" s="6"/>
      <c r="N9" s="6"/>
      <c r="O9" s="8"/>
      <c r="P9" s="4"/>
      <c r="Q9" s="4"/>
      <c r="R9" s="5"/>
      <c r="S9" s="4"/>
      <c r="T9" s="4"/>
      <c r="U9" s="4"/>
      <c r="V9" s="4"/>
      <c r="W9" s="4"/>
      <c r="X9" s="4"/>
      <c r="Y9" s="4"/>
      <c r="Z9" s="4"/>
      <c r="AA9" s="4"/>
      <c r="AB9" s="4"/>
      <c r="AC9" s="50"/>
      <c r="AD9" s="50"/>
      <c r="AE9" s="50"/>
    </row>
    <row r="10" spans="1:32">
      <c r="A10" s="8"/>
      <c r="B10" s="8"/>
      <c r="C10" s="65"/>
      <c r="D10" s="7"/>
      <c r="E10" s="7"/>
      <c r="F10" s="48" t="str">
        <f t="shared" si="0"/>
        <v xml:space="preserve"> </v>
      </c>
      <c r="G10" s="48" t="str">
        <f t="shared" si="1"/>
        <v xml:space="preserve"> </v>
      </c>
      <c r="H10" s="28"/>
      <c r="I10" s="48" t="str">
        <f>IF(H10="","",IF(Sheet1!$A$1=2,IF(AND(H10&gt;=Sheet1!$C$1,H10&lt;=Sheet1!$D$1),"1",IF(OR(H10&gt;=Sheet1!$C$2,H10&lt;=Sheet1!$D$2),"2","ERROR")),IF(AND(H10&gt;=Sheet1!$C$1,H10&lt;=Sheet1!$D$1),"1",IF(AND(H10&gt;=Sheet1!$C$2,H10&lt;=Sheet1!$D$2),"2",IF(OR(H10&gt;=Sheet1!$C$3,H10&lt;=Sheet1!$D$3),"3","ERROR")))))</f>
        <v/>
      </c>
      <c r="J10" s="49" t="str">
        <f>IF(H10="","",IF(AND(H10&gt;=Sheet1!$F$1,H10&lt;=Sheet1!$G$1),"1",IF(AND(H10&gt;=Sheet1!$F$2,H10&lt;=Sheet1!$G$2),"2",IF(AND(H10&gt;=Sheet1!$F$3,H10&lt;=Sheet1!$G$3),"3",IF(AND(H10&gt;=Sheet1!$F$4,H10&lt;=Sheet1!$G$4),"4",IF(AND(H10&gt;=Sheet1!$F$5,H10&lt;=Sheet1!$G$5),"5",IF(AND(H10&gt;=Sheet1!$F$7,H10&lt;=Sheet1!$G$7),"7",IF(AND(H10&gt;=Sheet1!$F$8,H10&lt;=Sheet1!$G$8),"8",IF(OR(H10&gt;=Sheet1!$F$6,H10&lt;=Sheet1!$G$6),"6","ERROR")))))))))</f>
        <v/>
      </c>
      <c r="K10" s="4"/>
      <c r="L10" s="4"/>
      <c r="M10" s="6"/>
      <c r="N10" s="6"/>
      <c r="O10" s="8"/>
      <c r="P10" s="4"/>
      <c r="Q10" s="4"/>
      <c r="R10" s="5"/>
      <c r="S10" s="4"/>
      <c r="T10" s="4"/>
      <c r="U10" s="4"/>
      <c r="V10" s="4"/>
      <c r="W10" s="4"/>
      <c r="X10" s="4"/>
      <c r="Y10" s="4"/>
      <c r="Z10" s="4"/>
      <c r="AA10" s="4"/>
      <c r="AB10" s="4"/>
      <c r="AC10" s="50"/>
      <c r="AD10" s="50"/>
      <c r="AE10" s="50"/>
    </row>
    <row r="11" spans="1:32">
      <c r="A11" s="4"/>
      <c r="B11" s="4"/>
      <c r="C11" s="65"/>
      <c r="D11" s="7"/>
      <c r="E11" s="7"/>
      <c r="F11" s="48" t="str">
        <f t="shared" si="0"/>
        <v xml:space="preserve"> </v>
      </c>
      <c r="G11" s="48" t="str">
        <f t="shared" si="1"/>
        <v xml:space="preserve"> </v>
      </c>
      <c r="H11" s="28"/>
      <c r="I11" s="48" t="str">
        <f>IF(H11="","",IF(Sheet1!$A$1=2,IF(AND(H11&gt;=Sheet1!$C$1,H11&lt;=Sheet1!$D$1),"1",IF(OR(H11&gt;=Sheet1!$C$2,H11&lt;=Sheet1!$D$2),"2","ERROR")),IF(AND(H11&gt;=Sheet1!$C$1,H11&lt;=Sheet1!$D$1),"1",IF(AND(H11&gt;=Sheet1!$C$2,H11&lt;=Sheet1!$D$2),"2",IF(OR(H11&gt;=Sheet1!$C$3,H11&lt;=Sheet1!$D$3),"3","ERROR")))))</f>
        <v/>
      </c>
      <c r="J11" s="49" t="str">
        <f>IF(H11="","",IF(AND(H11&gt;=Sheet1!$F$1,H11&lt;=Sheet1!$G$1),"1",IF(AND(H11&gt;=Sheet1!$F$2,H11&lt;=Sheet1!$G$2),"2",IF(AND(H11&gt;=Sheet1!$F$3,H11&lt;=Sheet1!$G$3),"3",IF(AND(H11&gt;=Sheet1!$F$4,H11&lt;=Sheet1!$G$4),"4",IF(AND(H11&gt;=Sheet1!$F$5,H11&lt;=Sheet1!$G$5),"5",IF(AND(H11&gt;=Sheet1!$F$7,H11&lt;=Sheet1!$G$7),"7",IF(AND(H11&gt;=Sheet1!$F$8,H11&lt;=Sheet1!$G$8),"8",IF(OR(H11&gt;=Sheet1!$F$6,H11&lt;=Sheet1!$G$6),"6","ERROR")))))))))</f>
        <v/>
      </c>
      <c r="K11" s="4"/>
      <c r="L11" s="4"/>
      <c r="M11" s="6"/>
      <c r="N11" s="6"/>
      <c r="O11" s="8"/>
      <c r="P11" s="4"/>
      <c r="Q11" s="4"/>
      <c r="R11" s="5"/>
      <c r="S11" s="4"/>
      <c r="T11" s="4"/>
      <c r="U11" s="4"/>
      <c r="V11" s="4"/>
      <c r="W11" s="4"/>
      <c r="X11" s="4"/>
      <c r="Y11" s="4"/>
      <c r="Z11" s="4"/>
      <c r="AA11" s="4"/>
      <c r="AB11" s="4"/>
      <c r="AC11" s="50"/>
      <c r="AD11" s="50"/>
      <c r="AE11" s="50"/>
    </row>
    <row r="12" spans="1:32">
      <c r="A12" s="8"/>
      <c r="B12" s="8"/>
      <c r="C12" s="65"/>
      <c r="D12" s="7"/>
      <c r="E12" s="7"/>
      <c r="F12" s="48" t="str">
        <f t="shared" si="0"/>
        <v xml:space="preserve"> </v>
      </c>
      <c r="G12" s="48" t="str">
        <f t="shared" si="1"/>
        <v xml:space="preserve"> </v>
      </c>
      <c r="H12" s="28"/>
      <c r="I12" s="48" t="str">
        <f>IF(H12="","",IF(Sheet1!$A$1=2,IF(AND(H12&gt;=Sheet1!$C$1,H12&lt;=Sheet1!$D$1),"1",IF(OR(H12&gt;=Sheet1!$C$2,H12&lt;=Sheet1!$D$2),"2","ERROR")),IF(AND(H12&gt;=Sheet1!$C$1,H12&lt;=Sheet1!$D$1),"1",IF(AND(H12&gt;=Sheet1!$C$2,H12&lt;=Sheet1!$D$2),"2",IF(OR(H12&gt;=Sheet1!$C$3,H12&lt;=Sheet1!$D$3),"3","ERROR")))))</f>
        <v/>
      </c>
      <c r="J12" s="49" t="str">
        <f>IF(H12="","",IF(AND(H12&gt;=Sheet1!$F$1,H12&lt;=Sheet1!$G$1),"1",IF(AND(H12&gt;=Sheet1!$F$2,H12&lt;=Sheet1!$G$2),"2",IF(AND(H12&gt;=Sheet1!$F$3,H12&lt;=Sheet1!$G$3),"3",IF(AND(H12&gt;=Sheet1!$F$4,H12&lt;=Sheet1!$G$4),"4",IF(AND(H12&gt;=Sheet1!$F$5,H12&lt;=Sheet1!$G$5),"5",IF(AND(H12&gt;=Sheet1!$F$7,H12&lt;=Sheet1!$G$7),"7",IF(AND(H12&gt;=Sheet1!$F$8,H12&lt;=Sheet1!$G$8),"8",IF(OR(H12&gt;=Sheet1!$F$6,H12&lt;=Sheet1!$G$6),"6","ERROR")))))))))</f>
        <v/>
      </c>
      <c r="K12" s="4"/>
      <c r="L12" s="4"/>
      <c r="M12" s="6"/>
      <c r="N12" s="6"/>
      <c r="O12" s="8"/>
      <c r="P12" s="4"/>
      <c r="Q12" s="4"/>
      <c r="R12" s="5"/>
      <c r="S12" s="4"/>
      <c r="T12" s="4"/>
      <c r="U12" s="4"/>
      <c r="V12" s="4"/>
      <c r="W12" s="4"/>
      <c r="X12" s="4"/>
      <c r="Y12" s="4"/>
      <c r="Z12" s="4"/>
      <c r="AA12" s="4"/>
      <c r="AB12" s="4"/>
      <c r="AC12" s="50"/>
      <c r="AD12" s="50"/>
      <c r="AE12" s="50"/>
    </row>
    <row r="13" spans="1:32">
      <c r="A13" s="8"/>
      <c r="B13" s="8"/>
      <c r="C13" s="65"/>
      <c r="D13" s="7"/>
      <c r="E13" s="7"/>
      <c r="F13" s="48" t="str">
        <f t="shared" si="0"/>
        <v xml:space="preserve"> </v>
      </c>
      <c r="G13" s="48" t="str">
        <f t="shared" si="1"/>
        <v xml:space="preserve"> </v>
      </c>
      <c r="H13" s="28"/>
      <c r="I13" s="48" t="str">
        <f>IF(H13="","",IF(Sheet1!$A$1=2,IF(AND(H13&gt;=Sheet1!$C$1,H13&lt;=Sheet1!$D$1),"1",IF(OR(H13&gt;=Sheet1!$C$2,H13&lt;=Sheet1!$D$2),"2","ERROR")),IF(AND(H13&gt;=Sheet1!$C$1,H13&lt;=Sheet1!$D$1),"1",IF(AND(H13&gt;=Sheet1!$C$2,H13&lt;=Sheet1!$D$2),"2",IF(OR(H13&gt;=Sheet1!$C$3,H13&lt;=Sheet1!$D$3),"3","ERROR")))))</f>
        <v/>
      </c>
      <c r="J13" s="49" t="str">
        <f>IF(H13="","",IF(AND(H13&gt;=Sheet1!$F$1,H13&lt;=Sheet1!$G$1),"1",IF(AND(H13&gt;=Sheet1!$F$2,H13&lt;=Sheet1!$G$2),"2",IF(AND(H13&gt;=Sheet1!$F$3,H13&lt;=Sheet1!$G$3),"3",IF(AND(H13&gt;=Sheet1!$F$4,H13&lt;=Sheet1!$G$4),"4",IF(AND(H13&gt;=Sheet1!$F$5,H13&lt;=Sheet1!$G$5),"5",IF(AND(H13&gt;=Sheet1!$F$7,H13&lt;=Sheet1!$G$7),"7",IF(AND(H13&gt;=Sheet1!$F$8,H13&lt;=Sheet1!$G$8),"8",IF(OR(H13&gt;=Sheet1!$F$6,H13&lt;=Sheet1!$G$6),"6","ERROR")))))))))</f>
        <v/>
      </c>
      <c r="K13" s="4"/>
      <c r="L13" s="4"/>
      <c r="M13" s="6"/>
      <c r="N13" s="6"/>
      <c r="O13" s="8"/>
      <c r="P13" s="4"/>
      <c r="Q13" s="4"/>
      <c r="R13" s="5"/>
      <c r="S13" s="4"/>
      <c r="T13" s="4"/>
      <c r="U13" s="4"/>
      <c r="V13" s="4"/>
      <c r="W13" s="4"/>
      <c r="X13" s="4"/>
      <c r="Y13" s="4"/>
      <c r="Z13" s="4"/>
      <c r="AA13" s="4"/>
      <c r="AB13" s="4"/>
      <c r="AC13" s="50"/>
      <c r="AD13" s="50"/>
      <c r="AE13" s="50"/>
    </row>
    <row r="14" spans="1:32">
      <c r="A14" s="4"/>
      <c r="B14" s="4"/>
      <c r="C14" s="65"/>
      <c r="D14" s="7"/>
      <c r="E14" s="7"/>
      <c r="F14" s="48" t="str">
        <f t="shared" si="0"/>
        <v xml:space="preserve"> </v>
      </c>
      <c r="G14" s="48" t="str">
        <f t="shared" si="1"/>
        <v xml:space="preserve"> </v>
      </c>
      <c r="H14" s="28"/>
      <c r="I14" s="48" t="str">
        <f>IF(H14="","",IF(Sheet1!$A$1=2,IF(AND(H14&gt;=Sheet1!$C$1,H14&lt;=Sheet1!$D$1),"1",IF(OR(H14&gt;=Sheet1!$C$2,H14&lt;=Sheet1!$D$2),"2","ERROR")),IF(AND(H14&gt;=Sheet1!$C$1,H14&lt;=Sheet1!$D$1),"1",IF(AND(H14&gt;=Sheet1!$C$2,H14&lt;=Sheet1!$D$2),"2",IF(OR(H14&gt;=Sheet1!$C$3,H14&lt;=Sheet1!$D$3),"3","ERROR")))))</f>
        <v/>
      </c>
      <c r="J14" s="49" t="str">
        <f>IF(H14="","",IF(AND(H14&gt;=Sheet1!$F$1,H14&lt;=Sheet1!$G$1),"1",IF(AND(H14&gt;=Sheet1!$F$2,H14&lt;=Sheet1!$G$2),"2",IF(AND(H14&gt;=Sheet1!$F$3,H14&lt;=Sheet1!$G$3),"3",IF(AND(H14&gt;=Sheet1!$F$4,H14&lt;=Sheet1!$G$4),"4",IF(AND(H14&gt;=Sheet1!$F$5,H14&lt;=Sheet1!$G$5),"5",IF(AND(H14&gt;=Sheet1!$F$7,H14&lt;=Sheet1!$G$7),"7",IF(AND(H14&gt;=Sheet1!$F$8,H14&lt;=Sheet1!$G$8),"8",IF(OR(H14&gt;=Sheet1!$F$6,H14&lt;=Sheet1!$G$6),"6","ERROR")))))))))</f>
        <v/>
      </c>
      <c r="K14" s="4"/>
      <c r="L14" s="4"/>
      <c r="M14" s="6"/>
      <c r="N14" s="6"/>
      <c r="O14" s="8"/>
      <c r="P14" s="4"/>
      <c r="Q14" s="4"/>
      <c r="R14" s="5"/>
      <c r="S14" s="4"/>
      <c r="T14" s="4"/>
      <c r="U14" s="4"/>
      <c r="V14" s="4"/>
      <c r="W14" s="4"/>
      <c r="X14" s="4"/>
      <c r="Y14" s="4"/>
      <c r="Z14" s="4"/>
      <c r="AA14" s="4"/>
      <c r="AB14" s="4"/>
      <c r="AC14" s="50"/>
      <c r="AD14" s="50"/>
      <c r="AE14" s="50"/>
    </row>
    <row r="15" spans="1:32">
      <c r="A15" s="4"/>
      <c r="B15" s="4"/>
      <c r="C15" s="65"/>
      <c r="D15" s="7"/>
      <c r="E15" s="7"/>
      <c r="F15" s="48" t="str">
        <f t="shared" si="0"/>
        <v xml:space="preserve"> </v>
      </c>
      <c r="G15" s="48" t="str">
        <f t="shared" si="1"/>
        <v xml:space="preserve"> </v>
      </c>
      <c r="H15" s="28"/>
      <c r="I15" s="48" t="str">
        <f>IF(H15="","",IF(Sheet1!$A$1=2,IF(AND(H15&gt;=Sheet1!$C$1,H15&lt;=Sheet1!$D$1),"1",IF(OR(H15&gt;=Sheet1!$C$2,H15&lt;=Sheet1!$D$2),"2","ERROR")),IF(AND(H15&gt;=Sheet1!$C$1,H15&lt;=Sheet1!$D$1),"1",IF(AND(H15&gt;=Sheet1!$C$2,H15&lt;=Sheet1!$D$2),"2",IF(OR(H15&gt;=Sheet1!$C$3,H15&lt;=Sheet1!$D$3),"3","ERROR")))))</f>
        <v/>
      </c>
      <c r="J15" s="49" t="str">
        <f>IF(H15="","",IF(AND(H15&gt;=Sheet1!$F$1,H15&lt;=Sheet1!$G$1),"1",IF(AND(H15&gt;=Sheet1!$F$2,H15&lt;=Sheet1!$G$2),"2",IF(AND(H15&gt;=Sheet1!$F$3,H15&lt;=Sheet1!$G$3),"3",IF(AND(H15&gt;=Sheet1!$F$4,H15&lt;=Sheet1!$G$4),"4",IF(AND(H15&gt;=Sheet1!$F$5,H15&lt;=Sheet1!$G$5),"5",IF(AND(H15&gt;=Sheet1!$F$7,H15&lt;=Sheet1!$G$7),"7",IF(AND(H15&gt;=Sheet1!$F$8,H15&lt;=Sheet1!$G$8),"8",IF(OR(H15&gt;=Sheet1!$F$6,H15&lt;=Sheet1!$G$6),"6","ERROR")))))))))</f>
        <v/>
      </c>
      <c r="K15" s="4"/>
      <c r="L15" s="4"/>
      <c r="M15" s="6"/>
      <c r="N15" s="6"/>
      <c r="O15" s="8"/>
      <c r="P15" s="4"/>
      <c r="Q15" s="4"/>
      <c r="R15" s="5"/>
      <c r="S15" s="4"/>
      <c r="T15" s="4"/>
      <c r="U15" s="4"/>
      <c r="V15" s="4"/>
      <c r="W15" s="4"/>
      <c r="X15" s="4"/>
      <c r="Y15" s="4"/>
      <c r="Z15" s="4"/>
      <c r="AA15" s="4"/>
      <c r="AB15" s="4"/>
      <c r="AC15" s="50"/>
      <c r="AD15" s="50"/>
      <c r="AE15" s="50"/>
    </row>
    <row r="16" spans="1:32">
      <c r="A16" s="8"/>
      <c r="B16" s="8"/>
      <c r="C16" s="65"/>
      <c r="D16" s="7"/>
      <c r="E16" s="7"/>
      <c r="F16" s="48" t="str">
        <f t="shared" si="0"/>
        <v xml:space="preserve"> </v>
      </c>
      <c r="G16" s="48" t="str">
        <f t="shared" si="1"/>
        <v xml:space="preserve"> </v>
      </c>
      <c r="H16" s="28"/>
      <c r="I16" s="48" t="str">
        <f>IF(H16="","",IF(Sheet1!$A$1=2,IF(AND(H16&gt;=Sheet1!$C$1,H16&lt;=Sheet1!$D$1),"1",IF(OR(H16&gt;=Sheet1!$C$2,H16&lt;=Sheet1!$D$2),"2","ERROR")),IF(AND(H16&gt;=Sheet1!$C$1,H16&lt;=Sheet1!$D$1),"1",IF(AND(H16&gt;=Sheet1!$C$2,H16&lt;=Sheet1!$D$2),"2",IF(OR(H16&gt;=Sheet1!$C$3,H16&lt;=Sheet1!$D$3),"3","ERROR")))))</f>
        <v/>
      </c>
      <c r="J16" s="49" t="str">
        <f>IF(H16="","",IF(AND(H16&gt;=Sheet1!$F$1,H16&lt;=Sheet1!$G$1),"1",IF(AND(H16&gt;=Sheet1!$F$2,H16&lt;=Sheet1!$G$2),"2",IF(AND(H16&gt;=Sheet1!$F$3,H16&lt;=Sheet1!$G$3),"3",IF(AND(H16&gt;=Sheet1!$F$4,H16&lt;=Sheet1!$G$4),"4",IF(AND(H16&gt;=Sheet1!$F$5,H16&lt;=Sheet1!$G$5),"5",IF(AND(H16&gt;=Sheet1!$F$7,H16&lt;=Sheet1!$G$7),"7",IF(AND(H16&gt;=Sheet1!$F$8,H16&lt;=Sheet1!$G$8),"8",IF(OR(H16&gt;=Sheet1!$F$6,H16&lt;=Sheet1!$G$6),"6","ERROR")))))))))</f>
        <v/>
      </c>
      <c r="K16" s="4"/>
      <c r="L16" s="4"/>
      <c r="M16" s="6"/>
      <c r="N16" s="6"/>
      <c r="O16" s="8"/>
      <c r="P16" s="4"/>
      <c r="Q16" s="4"/>
      <c r="R16" s="5"/>
      <c r="S16" s="4"/>
      <c r="T16" s="4"/>
      <c r="U16" s="4"/>
      <c r="V16" s="4"/>
      <c r="W16" s="4"/>
      <c r="X16" s="4"/>
      <c r="Y16" s="4"/>
      <c r="Z16" s="4"/>
      <c r="AA16" s="4"/>
      <c r="AB16" s="4"/>
      <c r="AC16" s="50"/>
      <c r="AD16" s="50"/>
      <c r="AE16" s="50"/>
    </row>
    <row r="17" spans="1:31">
      <c r="A17" s="4"/>
      <c r="B17" s="4"/>
      <c r="C17" s="65"/>
      <c r="D17" s="7"/>
      <c r="E17" s="7"/>
      <c r="F17" s="48" t="str">
        <f t="shared" si="0"/>
        <v xml:space="preserve"> </v>
      </c>
      <c r="G17" s="48" t="str">
        <f t="shared" si="1"/>
        <v xml:space="preserve"> </v>
      </c>
      <c r="H17" s="28"/>
      <c r="I17" s="48" t="str">
        <f>IF(H17="","",IF(Sheet1!$A$1=2,IF(AND(H17&gt;=Sheet1!$C$1,H17&lt;=Sheet1!$D$1),"1",IF(OR(H17&gt;=Sheet1!$C$2,H17&lt;=Sheet1!$D$2),"2","ERROR")),IF(AND(H17&gt;=Sheet1!$C$1,H17&lt;=Sheet1!$D$1),"1",IF(AND(H17&gt;=Sheet1!$C$2,H17&lt;=Sheet1!$D$2),"2",IF(OR(H17&gt;=Sheet1!$C$3,H17&lt;=Sheet1!$D$3),"3","ERROR")))))</f>
        <v/>
      </c>
      <c r="J17" s="49" t="str">
        <f>IF(H17="","",IF(AND(H17&gt;=Sheet1!$F$1,H17&lt;=Sheet1!$G$1),"1",IF(AND(H17&gt;=Sheet1!$F$2,H17&lt;=Sheet1!$G$2),"2",IF(AND(H17&gt;=Sheet1!$F$3,H17&lt;=Sheet1!$G$3),"3",IF(AND(H17&gt;=Sheet1!$F$4,H17&lt;=Sheet1!$G$4),"4",IF(AND(H17&gt;=Sheet1!$F$5,H17&lt;=Sheet1!$G$5),"5",IF(AND(H17&gt;=Sheet1!$F$7,H17&lt;=Sheet1!$G$7),"7",IF(AND(H17&gt;=Sheet1!$F$8,H17&lt;=Sheet1!$G$8),"8",IF(OR(H17&gt;=Sheet1!$F$6,H17&lt;=Sheet1!$G$6),"6","ERROR")))))))))</f>
        <v/>
      </c>
      <c r="K17" s="4"/>
      <c r="L17" s="4"/>
      <c r="M17" s="6"/>
      <c r="N17" s="6"/>
      <c r="O17" s="8"/>
      <c r="P17" s="4"/>
      <c r="Q17" s="4"/>
      <c r="R17" s="5"/>
      <c r="S17" s="4"/>
      <c r="T17" s="4"/>
      <c r="U17" s="4"/>
      <c r="V17" s="4"/>
      <c r="W17" s="4"/>
      <c r="X17" s="4"/>
      <c r="Y17" s="4"/>
      <c r="Z17" s="4"/>
      <c r="AA17" s="4"/>
      <c r="AB17" s="4"/>
      <c r="AC17" s="50"/>
      <c r="AD17" s="50"/>
      <c r="AE17" s="50"/>
    </row>
    <row r="18" spans="1:31">
      <c r="A18" s="8"/>
      <c r="B18" s="8"/>
      <c r="C18" s="65"/>
      <c r="D18" s="7"/>
      <c r="E18" s="7"/>
      <c r="F18" s="48" t="str">
        <f t="shared" si="0"/>
        <v xml:space="preserve"> </v>
      </c>
      <c r="G18" s="48" t="str">
        <f t="shared" si="1"/>
        <v xml:space="preserve"> </v>
      </c>
      <c r="H18" s="28"/>
      <c r="I18" s="48" t="str">
        <f>IF(H18="","",IF(Sheet1!$A$1=2,IF(AND(H18&gt;=Sheet1!$C$1,H18&lt;=Sheet1!$D$1),"1",IF(OR(H18&gt;=Sheet1!$C$2,H18&lt;=Sheet1!$D$2),"2","ERROR")),IF(AND(H18&gt;=Sheet1!$C$1,H18&lt;=Sheet1!$D$1),"1",IF(AND(H18&gt;=Sheet1!$C$2,H18&lt;=Sheet1!$D$2),"2",IF(OR(H18&gt;=Sheet1!$C$3,H18&lt;=Sheet1!$D$3),"3","ERROR")))))</f>
        <v/>
      </c>
      <c r="J18" s="49" t="str">
        <f>IF(H18="","",IF(AND(H18&gt;=Sheet1!$F$1,H18&lt;=Sheet1!$G$1),"1",IF(AND(H18&gt;=Sheet1!$F$2,H18&lt;=Sheet1!$G$2),"2",IF(AND(H18&gt;=Sheet1!$F$3,H18&lt;=Sheet1!$G$3),"3",IF(AND(H18&gt;=Sheet1!$F$4,H18&lt;=Sheet1!$G$4),"4",IF(AND(H18&gt;=Sheet1!$F$5,H18&lt;=Sheet1!$G$5),"5",IF(AND(H18&gt;=Sheet1!$F$7,H18&lt;=Sheet1!$G$7),"7",IF(AND(H18&gt;=Sheet1!$F$8,H18&lt;=Sheet1!$G$8),"8",IF(OR(H18&gt;=Sheet1!$F$6,H18&lt;=Sheet1!$G$6),"6","ERROR")))))))))</f>
        <v/>
      </c>
      <c r="K18" s="4"/>
      <c r="L18" s="4"/>
      <c r="M18" s="6"/>
      <c r="N18" s="6"/>
      <c r="O18" s="8"/>
      <c r="P18" s="4"/>
      <c r="Q18" s="4"/>
      <c r="R18" s="5"/>
      <c r="S18" s="4"/>
      <c r="T18" s="4"/>
      <c r="U18" s="4"/>
      <c r="V18" s="4"/>
      <c r="W18" s="4"/>
      <c r="X18" s="4"/>
      <c r="Y18" s="4"/>
      <c r="Z18" s="4"/>
      <c r="AA18" s="4"/>
      <c r="AB18" s="4"/>
      <c r="AC18" s="50"/>
      <c r="AD18" s="50"/>
      <c r="AE18" s="50"/>
    </row>
    <row r="19" spans="1:31">
      <c r="A19" s="8"/>
      <c r="B19" s="8"/>
      <c r="C19" s="65"/>
      <c r="D19" s="7"/>
      <c r="E19" s="7"/>
      <c r="F19" s="48" t="str">
        <f t="shared" si="0"/>
        <v xml:space="preserve"> </v>
      </c>
      <c r="G19" s="48" t="str">
        <f t="shared" si="1"/>
        <v xml:space="preserve"> </v>
      </c>
      <c r="H19" s="28"/>
      <c r="I19" s="48" t="str">
        <f>IF(H19="","",IF(Sheet1!$A$1=2,IF(AND(H19&gt;=Sheet1!$C$1,H19&lt;=Sheet1!$D$1),"1",IF(OR(H19&gt;=Sheet1!$C$2,H19&lt;=Sheet1!$D$2),"2","ERROR")),IF(AND(H19&gt;=Sheet1!$C$1,H19&lt;=Sheet1!$D$1),"1",IF(AND(H19&gt;=Sheet1!$C$2,H19&lt;=Sheet1!$D$2),"2",IF(OR(H19&gt;=Sheet1!$C$3,H19&lt;=Sheet1!$D$3),"3","ERROR")))))</f>
        <v/>
      </c>
      <c r="J19" s="49" t="str">
        <f>IF(H19="","",IF(AND(H19&gt;=Sheet1!$F$1,H19&lt;=Sheet1!$G$1),"1",IF(AND(H19&gt;=Sheet1!$F$2,H19&lt;=Sheet1!$G$2),"2",IF(AND(H19&gt;=Sheet1!$F$3,H19&lt;=Sheet1!$G$3),"3",IF(AND(H19&gt;=Sheet1!$F$4,H19&lt;=Sheet1!$G$4),"4",IF(AND(H19&gt;=Sheet1!$F$5,H19&lt;=Sheet1!$G$5),"5",IF(AND(H19&gt;=Sheet1!$F$7,H19&lt;=Sheet1!$G$7),"7",IF(AND(H19&gt;=Sheet1!$F$8,H19&lt;=Sheet1!$G$8),"8",IF(OR(H19&gt;=Sheet1!$F$6,H19&lt;=Sheet1!$G$6),"6","ERROR")))))))))</f>
        <v/>
      </c>
      <c r="K19" s="4"/>
      <c r="L19" s="4"/>
      <c r="M19" s="6"/>
      <c r="N19" s="6"/>
      <c r="O19" s="8"/>
      <c r="P19" s="4"/>
      <c r="Q19" s="4"/>
      <c r="R19" s="5"/>
      <c r="S19" s="4"/>
      <c r="T19" s="4"/>
      <c r="U19" s="4"/>
      <c r="V19" s="4"/>
      <c r="W19" s="4"/>
      <c r="X19" s="4"/>
      <c r="Y19" s="4"/>
      <c r="Z19" s="4"/>
      <c r="AA19" s="4"/>
      <c r="AB19" s="4"/>
      <c r="AC19" s="50"/>
      <c r="AD19" s="50"/>
      <c r="AE19" s="50"/>
    </row>
    <row r="20" spans="1:31">
      <c r="A20" s="8"/>
      <c r="B20" s="8"/>
      <c r="C20" s="65"/>
      <c r="D20" s="7"/>
      <c r="E20" s="7"/>
      <c r="F20" s="48" t="str">
        <f t="shared" si="0"/>
        <v xml:space="preserve"> </v>
      </c>
      <c r="G20" s="48" t="str">
        <f t="shared" si="1"/>
        <v xml:space="preserve"> </v>
      </c>
      <c r="H20" s="28"/>
      <c r="I20" s="48" t="str">
        <f>IF(H20="","",IF(Sheet1!$A$1=2,IF(AND(H20&gt;=Sheet1!$C$1,H20&lt;=Sheet1!$D$1),"1",IF(OR(H20&gt;=Sheet1!$C$2,H20&lt;=Sheet1!$D$2),"2","ERROR")),IF(AND(H20&gt;=Sheet1!$C$1,H20&lt;=Sheet1!$D$1),"1",IF(AND(H20&gt;=Sheet1!$C$2,H20&lt;=Sheet1!$D$2),"2",IF(OR(H20&gt;=Sheet1!$C$3,H20&lt;=Sheet1!$D$3),"3","ERROR")))))</f>
        <v/>
      </c>
      <c r="J20" s="49" t="str">
        <f>IF(H20="","",IF(AND(H20&gt;=Sheet1!$F$1,H20&lt;=Sheet1!$G$1),"1",IF(AND(H20&gt;=Sheet1!$F$2,H20&lt;=Sheet1!$G$2),"2",IF(AND(H20&gt;=Sheet1!$F$3,H20&lt;=Sheet1!$G$3),"3",IF(AND(H20&gt;=Sheet1!$F$4,H20&lt;=Sheet1!$G$4),"4",IF(AND(H20&gt;=Sheet1!$F$5,H20&lt;=Sheet1!$G$5),"5",IF(AND(H20&gt;=Sheet1!$F$7,H20&lt;=Sheet1!$G$7),"7",IF(AND(H20&gt;=Sheet1!$F$8,H20&lt;=Sheet1!$G$8),"8",IF(OR(H20&gt;=Sheet1!$F$6,H20&lt;=Sheet1!$G$6),"6","ERROR")))))))))</f>
        <v/>
      </c>
      <c r="K20" s="4"/>
      <c r="L20" s="4"/>
      <c r="M20" s="6"/>
      <c r="N20" s="6"/>
      <c r="O20" s="8"/>
      <c r="P20" s="4"/>
      <c r="Q20" s="4"/>
      <c r="R20" s="5"/>
      <c r="S20" s="4"/>
      <c r="T20" s="4"/>
      <c r="U20" s="4"/>
      <c r="V20" s="4"/>
      <c r="W20" s="4"/>
      <c r="X20" s="4"/>
      <c r="Y20" s="4"/>
      <c r="Z20" s="4"/>
      <c r="AA20" s="4"/>
      <c r="AB20" s="4"/>
      <c r="AC20" s="50"/>
      <c r="AD20" s="50"/>
      <c r="AE20" s="50"/>
    </row>
    <row r="21" spans="1:31">
      <c r="A21" s="4"/>
      <c r="B21" s="4"/>
      <c r="C21" s="65"/>
      <c r="D21" s="7"/>
      <c r="E21" s="7"/>
      <c r="F21" s="48" t="str">
        <f t="shared" si="0"/>
        <v xml:space="preserve"> </v>
      </c>
      <c r="G21" s="48" t="str">
        <f t="shared" si="1"/>
        <v xml:space="preserve"> </v>
      </c>
      <c r="H21" s="28"/>
      <c r="I21" s="48" t="str">
        <f>IF(H21="","",IF(Sheet1!$A$1=2,IF(AND(H21&gt;=Sheet1!$C$1,H21&lt;=Sheet1!$D$1),"1",IF(OR(H21&gt;=Sheet1!$C$2,H21&lt;=Sheet1!$D$2),"2","ERROR")),IF(AND(H21&gt;=Sheet1!$C$1,H21&lt;=Sheet1!$D$1),"1",IF(AND(H21&gt;=Sheet1!$C$2,H21&lt;=Sheet1!$D$2),"2",IF(OR(H21&gt;=Sheet1!$C$3,H21&lt;=Sheet1!$D$3),"3","ERROR")))))</f>
        <v/>
      </c>
      <c r="J21" s="49" t="str">
        <f>IF(H21="","",IF(AND(H21&gt;=Sheet1!$F$1,H21&lt;=Sheet1!$G$1),"1",IF(AND(H21&gt;=Sheet1!$F$2,H21&lt;=Sheet1!$G$2),"2",IF(AND(H21&gt;=Sheet1!$F$3,H21&lt;=Sheet1!$G$3),"3",IF(AND(H21&gt;=Sheet1!$F$4,H21&lt;=Sheet1!$G$4),"4",IF(AND(H21&gt;=Sheet1!$F$5,H21&lt;=Sheet1!$G$5),"5",IF(AND(H21&gt;=Sheet1!$F$7,H21&lt;=Sheet1!$G$7),"7",IF(AND(H21&gt;=Sheet1!$F$8,H21&lt;=Sheet1!$G$8),"8",IF(OR(H21&gt;=Sheet1!$F$6,H21&lt;=Sheet1!$G$6),"6","ERROR")))))))))</f>
        <v/>
      </c>
      <c r="K21" s="4"/>
      <c r="L21" s="4"/>
      <c r="M21" s="6"/>
      <c r="N21" s="6"/>
      <c r="O21" s="8"/>
      <c r="P21" s="4"/>
      <c r="Q21" s="4"/>
      <c r="R21" s="5"/>
      <c r="S21" s="4"/>
      <c r="T21" s="4"/>
      <c r="U21" s="4"/>
      <c r="V21" s="4"/>
      <c r="W21" s="4"/>
      <c r="X21" s="4"/>
      <c r="Y21" s="4"/>
      <c r="Z21" s="4"/>
      <c r="AA21" s="4"/>
      <c r="AB21" s="4"/>
      <c r="AC21" s="50"/>
      <c r="AD21" s="50"/>
      <c r="AE21" s="50"/>
    </row>
    <row r="22" spans="1:31">
      <c r="A22" s="8"/>
      <c r="B22" s="8"/>
      <c r="C22" s="65"/>
      <c r="D22" s="7"/>
      <c r="E22" s="7"/>
      <c r="F22" s="48" t="str">
        <f t="shared" si="0"/>
        <v xml:space="preserve"> </v>
      </c>
      <c r="G22" s="48" t="str">
        <f t="shared" si="1"/>
        <v xml:space="preserve"> </v>
      </c>
      <c r="H22" s="28"/>
      <c r="I22" s="48" t="str">
        <f>IF(H22="","",IF(Sheet1!$A$1=2,IF(AND(H22&gt;=Sheet1!$C$1,H22&lt;=Sheet1!$D$1),"1",IF(OR(H22&gt;=Sheet1!$C$2,H22&lt;=Sheet1!$D$2),"2","ERROR")),IF(AND(H22&gt;=Sheet1!$C$1,H22&lt;=Sheet1!$D$1),"1",IF(AND(H22&gt;=Sheet1!$C$2,H22&lt;=Sheet1!$D$2),"2",IF(OR(H22&gt;=Sheet1!$C$3,H22&lt;=Sheet1!$D$3),"3","ERROR")))))</f>
        <v/>
      </c>
      <c r="J22" s="49" t="str">
        <f>IF(H22="","",IF(AND(H22&gt;=Sheet1!$F$1,H22&lt;=Sheet1!$G$1),"1",IF(AND(H22&gt;=Sheet1!$F$2,H22&lt;=Sheet1!$G$2),"2",IF(AND(H22&gt;=Sheet1!$F$3,H22&lt;=Sheet1!$G$3),"3",IF(AND(H22&gt;=Sheet1!$F$4,H22&lt;=Sheet1!$G$4),"4",IF(AND(H22&gt;=Sheet1!$F$5,H22&lt;=Sheet1!$G$5),"5",IF(AND(H22&gt;=Sheet1!$F$7,H22&lt;=Sheet1!$G$7),"7",IF(AND(H22&gt;=Sheet1!$F$8,H22&lt;=Sheet1!$G$8),"8",IF(OR(H22&gt;=Sheet1!$F$6,H22&lt;=Sheet1!$G$6),"6","ERROR")))))))))</f>
        <v/>
      </c>
      <c r="K22" s="4"/>
      <c r="L22" s="4"/>
      <c r="M22" s="6"/>
      <c r="N22" s="6"/>
      <c r="O22" s="8"/>
      <c r="P22" s="4"/>
      <c r="Q22" s="4"/>
      <c r="R22" s="5"/>
      <c r="S22" s="4"/>
      <c r="T22" s="4"/>
      <c r="U22" s="4"/>
      <c r="V22" s="4"/>
      <c r="W22" s="4"/>
      <c r="X22" s="4"/>
      <c r="Y22" s="4"/>
      <c r="Z22" s="4"/>
      <c r="AA22" s="4"/>
      <c r="AB22" s="4"/>
      <c r="AC22" s="50"/>
      <c r="AD22" s="50"/>
      <c r="AE22" s="50"/>
    </row>
    <row r="23" spans="1:31">
      <c r="A23" s="4"/>
      <c r="B23" s="4"/>
      <c r="C23" s="65"/>
      <c r="D23" s="7"/>
      <c r="E23" s="7"/>
      <c r="F23" s="48" t="str">
        <f t="shared" si="0"/>
        <v xml:space="preserve"> </v>
      </c>
      <c r="G23" s="48" t="str">
        <f t="shared" si="1"/>
        <v xml:space="preserve"> </v>
      </c>
      <c r="H23" s="28"/>
      <c r="I23" s="48" t="str">
        <f>IF(H23="","",IF(Sheet1!$A$1=2,IF(AND(H23&gt;=Sheet1!$C$1,H23&lt;=Sheet1!$D$1),"1",IF(OR(H23&gt;=Sheet1!$C$2,H23&lt;=Sheet1!$D$2),"2","ERROR")),IF(AND(H23&gt;=Sheet1!$C$1,H23&lt;=Sheet1!$D$1),"1",IF(AND(H23&gt;=Sheet1!$C$2,H23&lt;=Sheet1!$D$2),"2",IF(OR(H23&gt;=Sheet1!$C$3,H23&lt;=Sheet1!$D$3),"3","ERROR")))))</f>
        <v/>
      </c>
      <c r="J23" s="49" t="str">
        <f>IF(H23="","",IF(AND(H23&gt;=Sheet1!$F$1,H23&lt;=Sheet1!$G$1),"1",IF(AND(H23&gt;=Sheet1!$F$2,H23&lt;=Sheet1!$G$2),"2",IF(AND(H23&gt;=Sheet1!$F$3,H23&lt;=Sheet1!$G$3),"3",IF(AND(H23&gt;=Sheet1!$F$4,H23&lt;=Sheet1!$G$4),"4",IF(AND(H23&gt;=Sheet1!$F$5,H23&lt;=Sheet1!$G$5),"5",IF(AND(H23&gt;=Sheet1!$F$7,H23&lt;=Sheet1!$G$7),"7",IF(AND(H23&gt;=Sheet1!$F$8,H23&lt;=Sheet1!$G$8),"8",IF(OR(H23&gt;=Sheet1!$F$6,H23&lt;=Sheet1!$G$6),"6","ERROR")))))))))</f>
        <v/>
      </c>
      <c r="K23" s="4"/>
      <c r="L23" s="4"/>
      <c r="M23" s="6"/>
      <c r="N23" s="6"/>
      <c r="O23" s="8"/>
      <c r="P23" s="4"/>
      <c r="Q23" s="4"/>
      <c r="R23" s="5"/>
      <c r="S23" s="4"/>
      <c r="T23" s="4"/>
      <c r="U23" s="4"/>
      <c r="V23" s="4"/>
      <c r="W23" s="4"/>
      <c r="X23" s="4"/>
      <c r="Y23" s="4"/>
      <c r="Z23" s="4"/>
      <c r="AA23" s="4"/>
      <c r="AB23" s="4"/>
      <c r="AC23" s="50"/>
      <c r="AD23" s="50"/>
      <c r="AE23" s="50"/>
    </row>
    <row r="24" spans="1:31">
      <c r="A24" s="4"/>
      <c r="B24" s="4"/>
      <c r="C24" s="65"/>
      <c r="D24" s="7"/>
      <c r="E24" s="7"/>
      <c r="F24" s="48" t="str">
        <f t="shared" si="0"/>
        <v xml:space="preserve"> </v>
      </c>
      <c r="G24" s="48" t="str">
        <f t="shared" si="1"/>
        <v xml:space="preserve"> </v>
      </c>
      <c r="H24" s="28"/>
      <c r="I24" s="48" t="str">
        <f>IF(H24="","",IF(Sheet1!$A$1=2,IF(AND(H24&gt;=Sheet1!$C$1,H24&lt;=Sheet1!$D$1),"1",IF(OR(H24&gt;=Sheet1!$C$2,H24&lt;=Sheet1!$D$2),"2","ERROR")),IF(AND(H24&gt;=Sheet1!$C$1,H24&lt;=Sheet1!$D$1),"1",IF(AND(H24&gt;=Sheet1!$C$2,H24&lt;=Sheet1!$D$2),"2",IF(OR(H24&gt;=Sheet1!$C$3,H24&lt;=Sheet1!$D$3),"3","ERROR")))))</f>
        <v/>
      </c>
      <c r="J24" s="49" t="str">
        <f>IF(H24="","",IF(AND(H24&gt;=Sheet1!$F$1,H24&lt;=Sheet1!$G$1),"1",IF(AND(H24&gt;=Sheet1!$F$2,H24&lt;=Sheet1!$G$2),"2",IF(AND(H24&gt;=Sheet1!$F$3,H24&lt;=Sheet1!$G$3),"3",IF(AND(H24&gt;=Sheet1!$F$4,H24&lt;=Sheet1!$G$4),"4",IF(AND(H24&gt;=Sheet1!$F$5,H24&lt;=Sheet1!$G$5),"5",IF(AND(H24&gt;=Sheet1!$F$7,H24&lt;=Sheet1!$G$7),"7",IF(AND(H24&gt;=Sheet1!$F$8,H24&lt;=Sheet1!$G$8),"8",IF(OR(H24&gt;=Sheet1!$F$6,H24&lt;=Sheet1!$G$6),"6","ERROR")))))))))</f>
        <v/>
      </c>
      <c r="K24" s="4"/>
      <c r="L24" s="4"/>
      <c r="M24" s="6"/>
      <c r="N24" s="6"/>
      <c r="O24" s="8"/>
      <c r="P24" s="4"/>
      <c r="Q24" s="4"/>
      <c r="R24" s="5"/>
      <c r="S24" s="4"/>
      <c r="T24" s="4"/>
      <c r="U24" s="4"/>
      <c r="V24" s="4"/>
      <c r="W24" s="4"/>
      <c r="X24" s="4"/>
      <c r="Y24" s="4"/>
      <c r="Z24" s="4"/>
      <c r="AA24" s="4"/>
      <c r="AB24" s="4"/>
      <c r="AC24" s="50"/>
      <c r="AD24" s="50"/>
      <c r="AE24" s="50"/>
    </row>
    <row r="25" spans="1:31">
      <c r="A25" s="4"/>
      <c r="B25" s="4"/>
      <c r="C25" s="65"/>
      <c r="D25" s="7"/>
      <c r="E25" s="7"/>
      <c r="F25" s="48" t="str">
        <f t="shared" si="0"/>
        <v xml:space="preserve"> </v>
      </c>
      <c r="G25" s="48" t="str">
        <f t="shared" si="1"/>
        <v xml:space="preserve"> </v>
      </c>
      <c r="H25" s="28"/>
      <c r="I25" s="48" t="str">
        <f>IF(H25="","",IF(Sheet1!$A$1=2,IF(AND(H25&gt;=Sheet1!$C$1,H25&lt;=Sheet1!$D$1),"1",IF(OR(H25&gt;=Sheet1!$C$2,H25&lt;=Sheet1!$D$2),"2","ERROR")),IF(AND(H25&gt;=Sheet1!$C$1,H25&lt;=Sheet1!$D$1),"1",IF(AND(H25&gt;=Sheet1!$C$2,H25&lt;=Sheet1!$D$2),"2",IF(OR(H25&gt;=Sheet1!$C$3,H25&lt;=Sheet1!$D$3),"3","ERROR")))))</f>
        <v/>
      </c>
      <c r="J25" s="49" t="str">
        <f>IF(H25="","",IF(AND(H25&gt;=Sheet1!$F$1,H25&lt;=Sheet1!$G$1),"1",IF(AND(H25&gt;=Sheet1!$F$2,H25&lt;=Sheet1!$G$2),"2",IF(AND(H25&gt;=Sheet1!$F$3,H25&lt;=Sheet1!$G$3),"3",IF(AND(H25&gt;=Sheet1!$F$4,H25&lt;=Sheet1!$G$4),"4",IF(AND(H25&gt;=Sheet1!$F$5,H25&lt;=Sheet1!$G$5),"5",IF(AND(H25&gt;=Sheet1!$F$7,H25&lt;=Sheet1!$G$7),"7",IF(AND(H25&gt;=Sheet1!$F$8,H25&lt;=Sheet1!$G$8),"8",IF(OR(H25&gt;=Sheet1!$F$6,H25&lt;=Sheet1!$G$6),"6","ERROR")))))))))</f>
        <v/>
      </c>
      <c r="K25" s="4"/>
      <c r="L25" s="4"/>
      <c r="M25" s="6"/>
      <c r="N25" s="6"/>
      <c r="O25" s="8"/>
      <c r="P25" s="4"/>
      <c r="Q25" s="4"/>
      <c r="R25" s="5"/>
      <c r="S25" s="4"/>
      <c r="T25" s="4"/>
      <c r="U25" s="4"/>
      <c r="V25" s="4"/>
      <c r="W25" s="4"/>
      <c r="X25" s="4"/>
      <c r="Y25" s="4"/>
      <c r="Z25" s="4"/>
      <c r="AA25" s="4"/>
      <c r="AB25" s="4"/>
      <c r="AC25" s="50"/>
      <c r="AD25" s="50"/>
      <c r="AE25" s="50"/>
    </row>
    <row r="26" spans="1:31">
      <c r="A26" s="4"/>
      <c r="B26" s="4"/>
      <c r="C26" s="65"/>
      <c r="D26" s="7"/>
      <c r="E26" s="7"/>
      <c r="F26" s="48" t="str">
        <f t="shared" si="0"/>
        <v xml:space="preserve"> </v>
      </c>
      <c r="G26" s="48" t="str">
        <f t="shared" si="1"/>
        <v xml:space="preserve"> </v>
      </c>
      <c r="H26" s="28"/>
      <c r="I26" s="48" t="str">
        <f>IF(H26="","",IF(Sheet1!$A$1=2,IF(AND(H26&gt;=Sheet1!$C$1,H26&lt;=Sheet1!$D$1),"1",IF(OR(H26&gt;=Sheet1!$C$2,H26&lt;=Sheet1!$D$2),"2","ERROR")),IF(AND(H26&gt;=Sheet1!$C$1,H26&lt;=Sheet1!$D$1),"1",IF(AND(H26&gt;=Sheet1!$C$2,H26&lt;=Sheet1!$D$2),"2",IF(OR(H26&gt;=Sheet1!$C$3,H26&lt;=Sheet1!$D$3),"3","ERROR")))))</f>
        <v/>
      </c>
      <c r="J26" s="49" t="str">
        <f>IF(H26="","",IF(AND(H26&gt;=Sheet1!$F$1,H26&lt;=Sheet1!$G$1),"1",IF(AND(H26&gt;=Sheet1!$F$2,H26&lt;=Sheet1!$G$2),"2",IF(AND(H26&gt;=Sheet1!$F$3,H26&lt;=Sheet1!$G$3),"3",IF(AND(H26&gt;=Sheet1!$F$4,H26&lt;=Sheet1!$G$4),"4",IF(AND(H26&gt;=Sheet1!$F$5,H26&lt;=Sheet1!$G$5),"5",IF(AND(H26&gt;=Sheet1!$F$7,H26&lt;=Sheet1!$G$7),"7",IF(AND(H26&gt;=Sheet1!$F$8,H26&lt;=Sheet1!$G$8),"8",IF(OR(H26&gt;=Sheet1!$F$6,H26&lt;=Sheet1!$G$6),"6","ERROR")))))))))</f>
        <v/>
      </c>
      <c r="K26" s="4"/>
      <c r="L26" s="4"/>
      <c r="M26" s="6"/>
      <c r="N26" s="6"/>
      <c r="O26" s="8"/>
      <c r="P26" s="4"/>
      <c r="Q26" s="4"/>
      <c r="R26" s="5"/>
      <c r="S26" s="4"/>
      <c r="T26" s="4"/>
      <c r="U26" s="4"/>
      <c r="V26" s="4"/>
      <c r="W26" s="4"/>
      <c r="X26" s="4"/>
      <c r="Y26" s="4"/>
      <c r="Z26" s="4"/>
      <c r="AA26" s="4"/>
      <c r="AB26" s="4"/>
      <c r="AC26" s="50"/>
      <c r="AD26" s="50"/>
      <c r="AE26" s="50"/>
    </row>
    <row r="27" spans="1:31">
      <c r="A27" s="4"/>
      <c r="B27" s="4"/>
      <c r="C27" s="65"/>
      <c r="D27" s="7"/>
      <c r="E27" s="7"/>
      <c r="F27" s="48" t="str">
        <f t="shared" si="0"/>
        <v xml:space="preserve"> </v>
      </c>
      <c r="G27" s="48" t="str">
        <f t="shared" si="1"/>
        <v xml:space="preserve"> </v>
      </c>
      <c r="H27" s="28"/>
      <c r="I27" s="48" t="str">
        <f>IF(H27="","",IF(Sheet1!$A$1=2,IF(AND(H27&gt;=Sheet1!$C$1,H27&lt;=Sheet1!$D$1),"1",IF(OR(H27&gt;=Sheet1!$C$2,H27&lt;=Sheet1!$D$2),"2","ERROR")),IF(AND(H27&gt;=Sheet1!$C$1,H27&lt;=Sheet1!$D$1),"1",IF(AND(H27&gt;=Sheet1!$C$2,H27&lt;=Sheet1!$D$2),"2",IF(OR(H27&gt;=Sheet1!$C$3,H27&lt;=Sheet1!$D$3),"3","ERROR")))))</f>
        <v/>
      </c>
      <c r="J27" s="49" t="str">
        <f>IF(H27="","",IF(AND(H27&gt;=Sheet1!$F$1,H27&lt;=Sheet1!$G$1),"1",IF(AND(H27&gt;=Sheet1!$F$2,H27&lt;=Sheet1!$G$2),"2",IF(AND(H27&gt;=Sheet1!$F$3,H27&lt;=Sheet1!$G$3),"3",IF(AND(H27&gt;=Sheet1!$F$4,H27&lt;=Sheet1!$G$4),"4",IF(AND(H27&gt;=Sheet1!$F$5,H27&lt;=Sheet1!$G$5),"5",IF(AND(H27&gt;=Sheet1!$F$7,H27&lt;=Sheet1!$G$7),"7",IF(AND(H27&gt;=Sheet1!$F$8,H27&lt;=Sheet1!$G$8),"8",IF(OR(H27&gt;=Sheet1!$F$6,H27&lt;=Sheet1!$G$6),"6","ERROR")))))))))</f>
        <v/>
      </c>
      <c r="K27" s="4"/>
      <c r="L27" s="4"/>
      <c r="M27" s="6"/>
      <c r="N27" s="6"/>
      <c r="O27" s="8"/>
      <c r="P27" s="4"/>
      <c r="Q27" s="4"/>
      <c r="R27" s="5"/>
      <c r="S27" s="4"/>
      <c r="T27" s="4"/>
      <c r="U27" s="4"/>
      <c r="V27" s="4"/>
      <c r="W27" s="4"/>
      <c r="X27" s="4"/>
      <c r="Y27" s="4"/>
      <c r="Z27" s="4"/>
      <c r="AA27" s="4"/>
      <c r="AB27" s="4"/>
      <c r="AC27" s="50"/>
      <c r="AD27" s="50"/>
      <c r="AE27" s="50"/>
    </row>
    <row r="28" spans="1:31">
      <c r="A28" s="4"/>
      <c r="B28" s="4"/>
      <c r="C28" s="65"/>
      <c r="D28" s="7"/>
      <c r="E28" s="7"/>
      <c r="F28" s="48" t="str">
        <f t="shared" si="0"/>
        <v xml:space="preserve"> </v>
      </c>
      <c r="G28" s="48" t="str">
        <f t="shared" si="1"/>
        <v xml:space="preserve"> </v>
      </c>
      <c r="H28" s="28"/>
      <c r="I28" s="48" t="str">
        <f>IF(H28="","",IF(Sheet1!$A$1=2,IF(AND(H28&gt;=Sheet1!$C$1,H28&lt;=Sheet1!$D$1),"1",IF(OR(H28&gt;=Sheet1!$C$2,H28&lt;=Sheet1!$D$2),"2","ERROR")),IF(AND(H28&gt;=Sheet1!$C$1,H28&lt;=Sheet1!$D$1),"1",IF(AND(H28&gt;=Sheet1!$C$2,H28&lt;=Sheet1!$D$2),"2",IF(OR(H28&gt;=Sheet1!$C$3,H28&lt;=Sheet1!$D$3),"3","ERROR")))))</f>
        <v/>
      </c>
      <c r="J28" s="49" t="str">
        <f>IF(H28="","",IF(AND(H28&gt;=Sheet1!$F$1,H28&lt;=Sheet1!$G$1),"1",IF(AND(H28&gt;=Sheet1!$F$2,H28&lt;=Sheet1!$G$2),"2",IF(AND(H28&gt;=Sheet1!$F$3,H28&lt;=Sheet1!$G$3),"3",IF(AND(H28&gt;=Sheet1!$F$4,H28&lt;=Sheet1!$G$4),"4",IF(AND(H28&gt;=Sheet1!$F$5,H28&lt;=Sheet1!$G$5),"5",IF(AND(H28&gt;=Sheet1!$F$7,H28&lt;=Sheet1!$G$7),"7",IF(AND(H28&gt;=Sheet1!$F$8,H28&lt;=Sheet1!$G$8),"8",IF(OR(H28&gt;=Sheet1!$F$6,H28&lt;=Sheet1!$G$6),"6","ERROR")))))))))</f>
        <v/>
      </c>
      <c r="K28" s="4"/>
      <c r="L28" s="4"/>
      <c r="M28" s="6"/>
      <c r="N28" s="6"/>
      <c r="O28" s="8"/>
      <c r="P28" s="4"/>
      <c r="Q28" s="4"/>
      <c r="R28" s="5"/>
      <c r="S28" s="4"/>
      <c r="T28" s="4"/>
      <c r="U28" s="4"/>
      <c r="V28" s="4"/>
      <c r="W28" s="4"/>
      <c r="X28" s="4"/>
      <c r="Y28" s="4"/>
      <c r="Z28" s="4"/>
      <c r="AA28" s="4"/>
      <c r="AB28" s="4"/>
      <c r="AC28" s="50"/>
      <c r="AD28" s="50"/>
      <c r="AE28" s="50"/>
    </row>
    <row r="29" spans="1:31">
      <c r="A29" s="4"/>
      <c r="B29" s="4"/>
      <c r="C29" s="65"/>
      <c r="D29" s="7"/>
      <c r="E29" s="7"/>
      <c r="F29" s="48" t="str">
        <f t="shared" si="0"/>
        <v xml:space="preserve"> </v>
      </c>
      <c r="G29" s="48" t="str">
        <f t="shared" si="1"/>
        <v xml:space="preserve"> </v>
      </c>
      <c r="H29" s="28"/>
      <c r="I29" s="48" t="str">
        <f>IF(H29="","",IF(Sheet1!$A$1=2,IF(AND(H29&gt;=Sheet1!$C$1,H29&lt;=Sheet1!$D$1),"1",IF(OR(H29&gt;=Sheet1!$C$2,H29&lt;=Sheet1!$D$2),"2","ERROR")),IF(AND(H29&gt;=Sheet1!$C$1,H29&lt;=Sheet1!$D$1),"1",IF(AND(H29&gt;=Sheet1!$C$2,H29&lt;=Sheet1!$D$2),"2",IF(OR(H29&gt;=Sheet1!$C$3,H29&lt;=Sheet1!$D$3),"3","ERROR")))))</f>
        <v/>
      </c>
      <c r="J29" s="49" t="str">
        <f>IF(H29="","",IF(AND(H29&gt;=Sheet1!$F$1,H29&lt;=Sheet1!$G$1),"1",IF(AND(H29&gt;=Sheet1!$F$2,H29&lt;=Sheet1!$G$2),"2",IF(AND(H29&gt;=Sheet1!$F$3,H29&lt;=Sheet1!$G$3),"3",IF(AND(H29&gt;=Sheet1!$F$4,H29&lt;=Sheet1!$G$4),"4",IF(AND(H29&gt;=Sheet1!$F$5,H29&lt;=Sheet1!$G$5),"5",IF(AND(H29&gt;=Sheet1!$F$7,H29&lt;=Sheet1!$G$7),"7",IF(AND(H29&gt;=Sheet1!$F$8,H29&lt;=Sheet1!$G$8),"8",IF(OR(H29&gt;=Sheet1!$F$6,H29&lt;=Sheet1!$G$6),"6","ERROR")))))))))</f>
        <v/>
      </c>
      <c r="K29" s="4"/>
      <c r="L29" s="4"/>
      <c r="M29" s="6"/>
      <c r="N29" s="6"/>
      <c r="O29" s="8"/>
      <c r="P29" s="4"/>
      <c r="Q29" s="4"/>
      <c r="R29" s="5"/>
      <c r="S29" s="4"/>
      <c r="T29" s="4"/>
      <c r="U29" s="4"/>
      <c r="V29" s="4"/>
      <c r="W29" s="4"/>
      <c r="X29" s="4"/>
      <c r="Y29" s="4"/>
      <c r="Z29" s="4"/>
      <c r="AA29" s="4"/>
      <c r="AB29" s="4"/>
      <c r="AC29" s="50"/>
      <c r="AD29" s="50"/>
      <c r="AE29" s="50"/>
    </row>
    <row r="30" spans="1:31">
      <c r="A30" s="4"/>
      <c r="B30" s="4"/>
      <c r="C30" s="65"/>
      <c r="D30" s="7"/>
      <c r="E30" s="7"/>
      <c r="F30" s="48" t="str">
        <f t="shared" si="0"/>
        <v xml:space="preserve"> </v>
      </c>
      <c r="G30" s="48" t="str">
        <f t="shared" si="1"/>
        <v xml:space="preserve"> </v>
      </c>
      <c r="H30" s="28"/>
      <c r="I30" s="48" t="str">
        <f>IF(H30="","",IF(Sheet1!$A$1=2,IF(AND(H30&gt;=Sheet1!$C$1,H30&lt;=Sheet1!$D$1),"1",IF(OR(H30&gt;=Sheet1!$C$2,H30&lt;=Sheet1!$D$2),"2","ERROR")),IF(AND(H30&gt;=Sheet1!$C$1,H30&lt;=Sheet1!$D$1),"1",IF(AND(H30&gt;=Sheet1!$C$2,H30&lt;=Sheet1!$D$2),"2",IF(OR(H30&gt;=Sheet1!$C$3,H30&lt;=Sheet1!$D$3),"3","ERROR")))))</f>
        <v/>
      </c>
      <c r="J30" s="49" t="str">
        <f>IF(H30="","",IF(AND(H30&gt;=Sheet1!$F$1,H30&lt;=Sheet1!$G$1),"1",IF(AND(H30&gt;=Sheet1!$F$2,H30&lt;=Sheet1!$G$2),"2",IF(AND(H30&gt;=Sheet1!$F$3,H30&lt;=Sheet1!$G$3),"3",IF(AND(H30&gt;=Sheet1!$F$4,H30&lt;=Sheet1!$G$4),"4",IF(AND(H30&gt;=Sheet1!$F$5,H30&lt;=Sheet1!$G$5),"5",IF(AND(H30&gt;=Sheet1!$F$7,H30&lt;=Sheet1!$G$7),"7",IF(AND(H30&gt;=Sheet1!$F$8,H30&lt;=Sheet1!$G$8),"8",IF(OR(H30&gt;=Sheet1!$F$6,H30&lt;=Sheet1!$G$6),"6","ERROR")))))))))</f>
        <v/>
      </c>
      <c r="K30" s="4"/>
      <c r="L30" s="4"/>
      <c r="M30" s="6"/>
      <c r="N30" s="6"/>
      <c r="O30" s="8"/>
      <c r="P30" s="4"/>
      <c r="Q30" s="4"/>
      <c r="R30" s="5"/>
      <c r="S30" s="4"/>
      <c r="T30" s="4"/>
      <c r="U30" s="4"/>
      <c r="V30" s="4"/>
      <c r="W30" s="4"/>
      <c r="X30" s="4"/>
      <c r="Y30" s="4"/>
      <c r="Z30" s="4"/>
      <c r="AA30" s="4"/>
      <c r="AB30" s="4"/>
      <c r="AC30" s="50"/>
      <c r="AD30" s="50"/>
      <c r="AE30" s="50"/>
    </row>
    <row r="31" spans="1:31">
      <c r="A31" s="4"/>
      <c r="B31" s="4"/>
      <c r="C31" s="65"/>
      <c r="D31" s="7"/>
      <c r="E31" s="7"/>
      <c r="F31" s="48" t="str">
        <f t="shared" si="0"/>
        <v xml:space="preserve"> </v>
      </c>
      <c r="G31" s="48" t="str">
        <f t="shared" si="1"/>
        <v xml:space="preserve"> </v>
      </c>
      <c r="H31" s="28"/>
      <c r="I31" s="48" t="str">
        <f>IF(H31="","",IF(Sheet1!$A$1=2,IF(AND(H31&gt;=Sheet1!$C$1,H31&lt;=Sheet1!$D$1),"1",IF(OR(H31&gt;=Sheet1!$C$2,H31&lt;=Sheet1!$D$2),"2","ERROR")),IF(AND(H31&gt;=Sheet1!$C$1,H31&lt;=Sheet1!$D$1),"1",IF(AND(H31&gt;=Sheet1!$C$2,H31&lt;=Sheet1!$D$2),"2",IF(OR(H31&gt;=Sheet1!$C$3,H31&lt;=Sheet1!$D$3),"3","ERROR")))))</f>
        <v/>
      </c>
      <c r="J31" s="49" t="str">
        <f>IF(H31="","",IF(AND(H31&gt;=Sheet1!$F$1,H31&lt;=Sheet1!$G$1),"1",IF(AND(H31&gt;=Sheet1!$F$2,H31&lt;=Sheet1!$G$2),"2",IF(AND(H31&gt;=Sheet1!$F$3,H31&lt;=Sheet1!$G$3),"3",IF(AND(H31&gt;=Sheet1!$F$4,H31&lt;=Sheet1!$G$4),"4",IF(AND(H31&gt;=Sheet1!$F$5,H31&lt;=Sheet1!$G$5),"5",IF(AND(H31&gt;=Sheet1!$F$7,H31&lt;=Sheet1!$G$7),"7",IF(AND(H31&gt;=Sheet1!$F$8,H31&lt;=Sheet1!$G$8),"8",IF(OR(H31&gt;=Sheet1!$F$6,H31&lt;=Sheet1!$G$6),"6","ERROR")))))))))</f>
        <v/>
      </c>
      <c r="K31" s="4"/>
      <c r="L31" s="4"/>
      <c r="M31" s="6"/>
      <c r="N31" s="6"/>
      <c r="O31" s="8"/>
      <c r="P31" s="4"/>
      <c r="Q31" s="4"/>
      <c r="R31" s="5"/>
      <c r="S31" s="4"/>
      <c r="T31" s="4"/>
      <c r="U31" s="4"/>
      <c r="V31" s="4"/>
      <c r="W31" s="4"/>
      <c r="X31" s="4"/>
      <c r="Y31" s="4"/>
      <c r="Z31" s="4"/>
      <c r="AA31" s="4"/>
      <c r="AB31" s="4"/>
      <c r="AC31" s="50"/>
      <c r="AD31" s="50"/>
      <c r="AE31" s="50"/>
    </row>
    <row r="32" spans="1:31">
      <c r="A32" s="4"/>
      <c r="B32" s="4"/>
      <c r="C32" s="65"/>
      <c r="D32" s="7"/>
      <c r="E32" s="7"/>
      <c r="F32" s="48" t="str">
        <f t="shared" si="0"/>
        <v xml:space="preserve"> </v>
      </c>
      <c r="G32" s="48" t="str">
        <f t="shared" si="1"/>
        <v xml:space="preserve"> </v>
      </c>
      <c r="H32" s="28"/>
      <c r="I32" s="48" t="str">
        <f>IF(H32="","",IF(Sheet1!$A$1=2,IF(AND(H32&gt;=Sheet1!$C$1,H32&lt;=Sheet1!$D$1),"1",IF(OR(H32&gt;=Sheet1!$C$2,H32&lt;=Sheet1!$D$2),"2","ERROR")),IF(AND(H32&gt;=Sheet1!$C$1,H32&lt;=Sheet1!$D$1),"1",IF(AND(H32&gt;=Sheet1!$C$2,H32&lt;=Sheet1!$D$2),"2",IF(OR(H32&gt;=Sheet1!$C$3,H32&lt;=Sheet1!$D$3),"3","ERROR")))))</f>
        <v/>
      </c>
      <c r="J32" s="49" t="str">
        <f>IF(H32="","",IF(AND(H32&gt;=Sheet1!$F$1,H32&lt;=Sheet1!$G$1),"1",IF(AND(H32&gt;=Sheet1!$F$2,H32&lt;=Sheet1!$G$2),"2",IF(AND(H32&gt;=Sheet1!$F$3,H32&lt;=Sheet1!$G$3),"3",IF(AND(H32&gt;=Sheet1!$F$4,H32&lt;=Sheet1!$G$4),"4",IF(AND(H32&gt;=Sheet1!$F$5,H32&lt;=Sheet1!$G$5),"5",IF(AND(H32&gt;=Sheet1!$F$7,H32&lt;=Sheet1!$G$7),"7",IF(AND(H32&gt;=Sheet1!$F$8,H32&lt;=Sheet1!$G$8),"8",IF(OR(H32&gt;=Sheet1!$F$6,H32&lt;=Sheet1!$G$6),"6","ERROR")))))))))</f>
        <v/>
      </c>
      <c r="K32" s="4"/>
      <c r="L32" s="4"/>
      <c r="M32" s="6"/>
      <c r="N32" s="6"/>
      <c r="O32" s="8"/>
      <c r="P32" s="4"/>
      <c r="Q32" s="4"/>
      <c r="R32" s="5"/>
      <c r="S32" s="4"/>
      <c r="T32" s="4"/>
      <c r="U32" s="4"/>
      <c r="V32" s="4"/>
      <c r="W32" s="4"/>
      <c r="X32" s="4"/>
      <c r="Y32" s="4"/>
      <c r="Z32" s="4"/>
      <c r="AA32" s="4"/>
      <c r="AB32" s="4"/>
      <c r="AC32" s="50"/>
      <c r="AD32" s="50"/>
      <c r="AE32" s="50"/>
    </row>
    <row r="33" spans="1:31">
      <c r="A33" s="4"/>
      <c r="B33" s="4"/>
      <c r="C33" s="65"/>
      <c r="D33" s="7"/>
      <c r="E33" s="7"/>
      <c r="F33" s="48" t="str">
        <f t="shared" si="0"/>
        <v xml:space="preserve"> </v>
      </c>
      <c r="G33" s="48" t="str">
        <f t="shared" si="1"/>
        <v xml:space="preserve"> </v>
      </c>
      <c r="H33" s="28"/>
      <c r="I33" s="48" t="str">
        <f>IF(H33="","",IF(Sheet1!$A$1=2,IF(AND(H33&gt;=Sheet1!$C$1,H33&lt;=Sheet1!$D$1),"1",IF(OR(H33&gt;=Sheet1!$C$2,H33&lt;=Sheet1!$D$2),"2","ERROR")),IF(AND(H33&gt;=Sheet1!$C$1,H33&lt;=Sheet1!$D$1),"1",IF(AND(H33&gt;=Sheet1!$C$2,H33&lt;=Sheet1!$D$2),"2",IF(OR(H33&gt;=Sheet1!$C$3,H33&lt;=Sheet1!$D$3),"3","ERROR")))))</f>
        <v/>
      </c>
      <c r="J33" s="49" t="str">
        <f>IF(H33="","",IF(AND(H33&gt;=Sheet1!$F$1,H33&lt;=Sheet1!$G$1),"1",IF(AND(H33&gt;=Sheet1!$F$2,H33&lt;=Sheet1!$G$2),"2",IF(AND(H33&gt;=Sheet1!$F$3,H33&lt;=Sheet1!$G$3),"3",IF(AND(H33&gt;=Sheet1!$F$4,H33&lt;=Sheet1!$G$4),"4",IF(AND(H33&gt;=Sheet1!$F$5,H33&lt;=Sheet1!$G$5),"5",IF(AND(H33&gt;=Sheet1!$F$7,H33&lt;=Sheet1!$G$7),"7",IF(AND(H33&gt;=Sheet1!$F$8,H33&lt;=Sheet1!$G$8),"8",IF(OR(H33&gt;=Sheet1!$F$6,H33&lt;=Sheet1!$G$6),"6","ERROR")))))))))</f>
        <v/>
      </c>
      <c r="K33" s="4"/>
      <c r="L33" s="4"/>
      <c r="M33" s="6"/>
      <c r="N33" s="6"/>
      <c r="O33" s="8"/>
      <c r="P33" s="4"/>
      <c r="Q33" s="4"/>
      <c r="R33" s="5"/>
      <c r="S33" s="4"/>
      <c r="T33" s="4"/>
      <c r="U33" s="4"/>
      <c r="V33" s="4"/>
      <c r="W33" s="4"/>
      <c r="X33" s="4"/>
      <c r="Y33" s="4"/>
      <c r="Z33" s="4"/>
      <c r="AA33" s="4"/>
      <c r="AB33" s="4"/>
      <c r="AC33" s="50"/>
      <c r="AD33" s="50"/>
      <c r="AE33" s="50"/>
    </row>
    <row r="34" spans="1:31">
      <c r="A34" s="4"/>
      <c r="B34" s="4"/>
      <c r="C34" s="65"/>
      <c r="D34" s="7"/>
      <c r="E34" s="7"/>
      <c r="F34" s="48" t="str">
        <f t="shared" si="0"/>
        <v xml:space="preserve"> </v>
      </c>
      <c r="G34" s="48" t="str">
        <f t="shared" si="1"/>
        <v xml:space="preserve"> </v>
      </c>
      <c r="H34" s="28"/>
      <c r="I34" s="48" t="str">
        <f>IF(H34="","",IF(Sheet1!$A$1=2,IF(AND(H34&gt;=Sheet1!$C$1,H34&lt;=Sheet1!$D$1),"1",IF(OR(H34&gt;=Sheet1!$C$2,H34&lt;=Sheet1!$D$2),"2","ERROR")),IF(AND(H34&gt;=Sheet1!$C$1,H34&lt;=Sheet1!$D$1),"1",IF(AND(H34&gt;=Sheet1!$C$2,H34&lt;=Sheet1!$D$2),"2",IF(OR(H34&gt;=Sheet1!$C$3,H34&lt;=Sheet1!$D$3),"3","ERROR")))))</f>
        <v/>
      </c>
      <c r="J34" s="49" t="str">
        <f>IF(H34="","",IF(AND(H34&gt;=Sheet1!$F$1,H34&lt;=Sheet1!$G$1),"1",IF(AND(H34&gt;=Sheet1!$F$2,H34&lt;=Sheet1!$G$2),"2",IF(AND(H34&gt;=Sheet1!$F$3,H34&lt;=Sheet1!$G$3),"3",IF(AND(H34&gt;=Sheet1!$F$4,H34&lt;=Sheet1!$G$4),"4",IF(AND(H34&gt;=Sheet1!$F$5,H34&lt;=Sheet1!$G$5),"5",IF(AND(H34&gt;=Sheet1!$F$7,H34&lt;=Sheet1!$G$7),"7",IF(AND(H34&gt;=Sheet1!$F$8,H34&lt;=Sheet1!$G$8),"8",IF(OR(H34&gt;=Sheet1!$F$6,H34&lt;=Sheet1!$G$6),"6","ERROR")))))))))</f>
        <v/>
      </c>
      <c r="K34" s="4"/>
      <c r="L34" s="4"/>
      <c r="M34" s="6"/>
      <c r="N34" s="6"/>
      <c r="O34" s="8"/>
      <c r="P34" s="4"/>
      <c r="Q34" s="4"/>
      <c r="R34" s="5"/>
      <c r="S34" s="4"/>
      <c r="T34" s="4"/>
      <c r="U34" s="4"/>
      <c r="V34" s="4"/>
      <c r="W34" s="4"/>
      <c r="X34" s="4"/>
      <c r="Y34" s="4"/>
      <c r="Z34" s="4"/>
      <c r="AA34" s="4"/>
      <c r="AB34" s="4"/>
      <c r="AC34" s="50"/>
      <c r="AD34" s="50"/>
      <c r="AE34" s="50"/>
    </row>
    <row r="35" spans="1:31">
      <c r="A35" s="4"/>
      <c r="B35" s="4"/>
      <c r="C35" s="65"/>
      <c r="D35" s="7"/>
      <c r="E35" s="7"/>
      <c r="F35" s="48" t="str">
        <f t="shared" si="0"/>
        <v xml:space="preserve"> </v>
      </c>
      <c r="G35" s="48" t="str">
        <f t="shared" si="1"/>
        <v xml:space="preserve"> </v>
      </c>
      <c r="H35" s="28"/>
      <c r="I35" s="48" t="str">
        <f>IF(H35="","",IF(Sheet1!$A$1=2,IF(AND(H35&gt;=Sheet1!$C$1,H35&lt;=Sheet1!$D$1),"1",IF(OR(H35&gt;=Sheet1!$C$2,H35&lt;=Sheet1!$D$2),"2","ERROR")),IF(AND(H35&gt;=Sheet1!$C$1,H35&lt;=Sheet1!$D$1),"1",IF(AND(H35&gt;=Sheet1!$C$2,H35&lt;=Sheet1!$D$2),"2",IF(OR(H35&gt;=Sheet1!$C$3,H35&lt;=Sheet1!$D$3),"3","ERROR")))))</f>
        <v/>
      </c>
      <c r="J35" s="49" t="str">
        <f>IF(H35="","",IF(AND(H35&gt;=Sheet1!$F$1,H35&lt;=Sheet1!$G$1),"1",IF(AND(H35&gt;=Sheet1!$F$2,H35&lt;=Sheet1!$G$2),"2",IF(AND(H35&gt;=Sheet1!$F$3,H35&lt;=Sheet1!$G$3),"3",IF(AND(H35&gt;=Sheet1!$F$4,H35&lt;=Sheet1!$G$4),"4",IF(AND(H35&gt;=Sheet1!$F$5,H35&lt;=Sheet1!$G$5),"5",IF(AND(H35&gt;=Sheet1!$F$7,H35&lt;=Sheet1!$G$7),"7",IF(AND(H35&gt;=Sheet1!$F$8,H35&lt;=Sheet1!$G$8),"8",IF(OR(H35&gt;=Sheet1!$F$6,H35&lt;=Sheet1!$G$6),"6","ERROR")))))))))</f>
        <v/>
      </c>
      <c r="K35" s="4"/>
      <c r="L35" s="4"/>
      <c r="M35" s="6"/>
      <c r="N35" s="6"/>
      <c r="O35" s="8"/>
      <c r="P35" s="4"/>
      <c r="Q35" s="4"/>
      <c r="R35" s="5"/>
      <c r="S35" s="4"/>
      <c r="T35" s="4"/>
      <c r="U35" s="4"/>
      <c r="V35" s="4"/>
      <c r="W35" s="4"/>
      <c r="X35" s="4"/>
      <c r="Y35" s="4"/>
      <c r="Z35" s="4"/>
      <c r="AA35" s="4"/>
      <c r="AB35" s="4"/>
      <c r="AC35" s="50"/>
      <c r="AD35" s="50"/>
      <c r="AE35" s="50"/>
    </row>
    <row r="36" spans="1:31">
      <c r="A36" s="4"/>
      <c r="B36" s="4"/>
      <c r="C36" s="65"/>
      <c r="D36" s="7"/>
      <c r="E36" s="7"/>
      <c r="F36" s="48" t="str">
        <f t="shared" si="0"/>
        <v xml:space="preserve"> </v>
      </c>
      <c r="G36" s="48" t="str">
        <f t="shared" si="1"/>
        <v xml:space="preserve"> </v>
      </c>
      <c r="H36" s="28"/>
      <c r="I36" s="48" t="str">
        <f>IF(H36="","",IF(Sheet1!$A$1=2,IF(AND(H36&gt;=Sheet1!$C$1,H36&lt;=Sheet1!$D$1),"1",IF(OR(H36&gt;=Sheet1!$C$2,H36&lt;=Sheet1!$D$2),"2","ERROR")),IF(AND(H36&gt;=Sheet1!$C$1,H36&lt;=Sheet1!$D$1),"1",IF(AND(H36&gt;=Sheet1!$C$2,H36&lt;=Sheet1!$D$2),"2",IF(OR(H36&gt;=Sheet1!$C$3,H36&lt;=Sheet1!$D$3),"3","ERROR")))))</f>
        <v/>
      </c>
      <c r="J36" s="49" t="str">
        <f>IF(H36="","",IF(AND(H36&gt;=Sheet1!$F$1,H36&lt;=Sheet1!$G$1),"1",IF(AND(H36&gt;=Sheet1!$F$2,H36&lt;=Sheet1!$G$2),"2",IF(AND(H36&gt;=Sheet1!$F$3,H36&lt;=Sheet1!$G$3),"3",IF(AND(H36&gt;=Sheet1!$F$4,H36&lt;=Sheet1!$G$4),"4",IF(AND(H36&gt;=Sheet1!$F$5,H36&lt;=Sheet1!$G$5),"5",IF(AND(H36&gt;=Sheet1!$F$7,H36&lt;=Sheet1!$G$7),"7",IF(AND(H36&gt;=Sheet1!$F$8,H36&lt;=Sheet1!$G$8),"8",IF(OR(H36&gt;=Sheet1!$F$6,H36&lt;=Sheet1!$G$6),"6","ERROR")))))))))</f>
        <v/>
      </c>
      <c r="K36" s="4"/>
      <c r="L36" s="4"/>
      <c r="M36" s="6"/>
      <c r="N36" s="6"/>
      <c r="O36" s="8"/>
      <c r="P36" s="4"/>
      <c r="Q36" s="4"/>
      <c r="R36" s="5"/>
      <c r="S36" s="4"/>
      <c r="T36" s="4"/>
      <c r="U36" s="4"/>
      <c r="V36" s="4"/>
      <c r="W36" s="4"/>
      <c r="X36" s="4"/>
      <c r="Y36" s="4"/>
      <c r="Z36" s="4"/>
      <c r="AA36" s="4"/>
      <c r="AB36" s="4"/>
      <c r="AC36" s="50"/>
      <c r="AD36" s="50"/>
      <c r="AE36" s="50"/>
    </row>
    <row r="37" spans="1:31">
      <c r="A37" s="4"/>
      <c r="B37" s="4"/>
      <c r="C37" s="65"/>
      <c r="D37" s="7"/>
      <c r="E37" s="7"/>
      <c r="F37" s="48" t="str">
        <f t="shared" si="0"/>
        <v xml:space="preserve"> </v>
      </c>
      <c r="G37" s="48" t="str">
        <f t="shared" si="1"/>
        <v xml:space="preserve"> </v>
      </c>
      <c r="H37" s="28"/>
      <c r="I37" s="48" t="str">
        <f>IF(H37="","",IF(Sheet1!$A$1=2,IF(AND(H37&gt;=Sheet1!$C$1,H37&lt;=Sheet1!$D$1),"1",IF(OR(H37&gt;=Sheet1!$C$2,H37&lt;=Sheet1!$D$2),"2","ERROR")),IF(AND(H37&gt;=Sheet1!$C$1,H37&lt;=Sheet1!$D$1),"1",IF(AND(H37&gt;=Sheet1!$C$2,H37&lt;=Sheet1!$D$2),"2",IF(OR(H37&gt;=Sheet1!$C$3,H37&lt;=Sheet1!$D$3),"3","ERROR")))))</f>
        <v/>
      </c>
      <c r="J37" s="49" t="str">
        <f>IF(H37="","",IF(AND(H37&gt;=Sheet1!$F$1,H37&lt;=Sheet1!$G$1),"1",IF(AND(H37&gt;=Sheet1!$F$2,H37&lt;=Sheet1!$G$2),"2",IF(AND(H37&gt;=Sheet1!$F$3,H37&lt;=Sheet1!$G$3),"3",IF(AND(H37&gt;=Sheet1!$F$4,H37&lt;=Sheet1!$G$4),"4",IF(AND(H37&gt;=Sheet1!$F$5,H37&lt;=Sheet1!$G$5),"5",IF(AND(H37&gt;=Sheet1!$F$7,H37&lt;=Sheet1!$G$7),"7",IF(AND(H37&gt;=Sheet1!$F$8,H37&lt;=Sheet1!$G$8),"8",IF(OR(H37&gt;=Sheet1!$F$6,H37&lt;=Sheet1!$G$6),"6","ERROR")))))))))</f>
        <v/>
      </c>
      <c r="K37" s="4"/>
      <c r="L37" s="4"/>
      <c r="M37" s="6"/>
      <c r="N37" s="6"/>
      <c r="O37" s="8"/>
      <c r="P37" s="4"/>
      <c r="Q37" s="4"/>
      <c r="R37" s="5"/>
      <c r="S37" s="4"/>
      <c r="T37" s="4"/>
      <c r="U37" s="4"/>
      <c r="V37" s="4"/>
      <c r="W37" s="4"/>
      <c r="X37" s="4"/>
      <c r="Y37" s="4"/>
      <c r="Z37" s="4"/>
      <c r="AA37" s="4"/>
      <c r="AB37" s="4"/>
      <c r="AC37" s="50"/>
      <c r="AD37" s="50"/>
      <c r="AE37" s="50"/>
    </row>
    <row r="38" spans="1:31">
      <c r="A38" s="4"/>
      <c r="B38" s="4"/>
      <c r="C38" s="65"/>
      <c r="D38" s="7"/>
      <c r="E38" s="7"/>
      <c r="F38" s="48" t="str">
        <f t="shared" si="0"/>
        <v xml:space="preserve"> </v>
      </c>
      <c r="G38" s="48" t="str">
        <f t="shared" si="1"/>
        <v xml:space="preserve"> </v>
      </c>
      <c r="H38" s="28"/>
      <c r="I38" s="48" t="str">
        <f>IF(H38="","",IF(Sheet1!$A$1=2,IF(AND(H38&gt;=Sheet1!$C$1,H38&lt;=Sheet1!$D$1),"1",IF(OR(H38&gt;=Sheet1!$C$2,H38&lt;=Sheet1!$D$2),"2","ERROR")),IF(AND(H38&gt;=Sheet1!$C$1,H38&lt;=Sheet1!$D$1),"1",IF(AND(H38&gt;=Sheet1!$C$2,H38&lt;=Sheet1!$D$2),"2",IF(OR(H38&gt;=Sheet1!$C$3,H38&lt;=Sheet1!$D$3),"3","ERROR")))))</f>
        <v/>
      </c>
      <c r="J38" s="49" t="str">
        <f>IF(H38="","",IF(AND(H38&gt;=Sheet1!$F$1,H38&lt;=Sheet1!$G$1),"1",IF(AND(H38&gt;=Sheet1!$F$2,H38&lt;=Sheet1!$G$2),"2",IF(AND(H38&gt;=Sheet1!$F$3,H38&lt;=Sheet1!$G$3),"3",IF(AND(H38&gt;=Sheet1!$F$4,H38&lt;=Sheet1!$G$4),"4",IF(AND(H38&gt;=Sheet1!$F$5,H38&lt;=Sheet1!$G$5),"5",IF(AND(H38&gt;=Sheet1!$F$7,H38&lt;=Sheet1!$G$7),"7",IF(AND(H38&gt;=Sheet1!$F$8,H38&lt;=Sheet1!$G$8),"8",IF(OR(H38&gt;=Sheet1!$F$6,H38&lt;=Sheet1!$G$6),"6","ERROR")))))))))</f>
        <v/>
      </c>
      <c r="K38" s="4"/>
      <c r="L38" s="4"/>
      <c r="M38" s="6"/>
      <c r="N38" s="6"/>
      <c r="O38" s="8"/>
      <c r="P38" s="4"/>
      <c r="Q38" s="4"/>
      <c r="R38" s="5"/>
      <c r="S38" s="4"/>
      <c r="T38" s="4"/>
      <c r="U38" s="4"/>
      <c r="V38" s="4"/>
      <c r="W38" s="4"/>
      <c r="X38" s="4"/>
      <c r="Y38" s="4"/>
      <c r="Z38" s="4"/>
      <c r="AA38" s="4"/>
      <c r="AB38" s="4"/>
      <c r="AC38" s="50"/>
      <c r="AD38" s="50"/>
      <c r="AE38" s="50"/>
    </row>
    <row r="39" spans="1:31">
      <c r="A39" s="4"/>
      <c r="B39" s="4"/>
      <c r="C39" s="65"/>
      <c r="D39" s="7"/>
      <c r="E39" s="7"/>
      <c r="F39" s="48" t="str">
        <f t="shared" si="0"/>
        <v xml:space="preserve"> </v>
      </c>
      <c r="G39" s="48" t="str">
        <f t="shared" si="1"/>
        <v xml:space="preserve"> </v>
      </c>
      <c r="H39" s="28"/>
      <c r="I39" s="48" t="str">
        <f>IF(H39="","",IF(Sheet1!$A$1=2,IF(AND(H39&gt;=Sheet1!$C$1,H39&lt;=Sheet1!$D$1),"1",IF(OR(H39&gt;=Sheet1!$C$2,H39&lt;=Sheet1!$D$2),"2","ERROR")),IF(AND(H39&gt;=Sheet1!$C$1,H39&lt;=Sheet1!$D$1),"1",IF(AND(H39&gt;=Sheet1!$C$2,H39&lt;=Sheet1!$D$2),"2",IF(OR(H39&gt;=Sheet1!$C$3,H39&lt;=Sheet1!$D$3),"3","ERROR")))))</f>
        <v/>
      </c>
      <c r="J39" s="49" t="str">
        <f>IF(H39="","",IF(AND(H39&gt;=Sheet1!$F$1,H39&lt;=Sheet1!$G$1),"1",IF(AND(H39&gt;=Sheet1!$F$2,H39&lt;=Sheet1!$G$2),"2",IF(AND(H39&gt;=Sheet1!$F$3,H39&lt;=Sheet1!$G$3),"3",IF(AND(H39&gt;=Sheet1!$F$4,H39&lt;=Sheet1!$G$4),"4",IF(AND(H39&gt;=Sheet1!$F$5,H39&lt;=Sheet1!$G$5),"5",IF(AND(H39&gt;=Sheet1!$F$7,H39&lt;=Sheet1!$G$7),"7",IF(AND(H39&gt;=Sheet1!$F$8,H39&lt;=Sheet1!$G$8),"8",IF(OR(H39&gt;=Sheet1!$F$6,H39&lt;=Sheet1!$G$6),"6","ERROR")))))))))</f>
        <v/>
      </c>
      <c r="K39" s="4"/>
      <c r="L39" s="4"/>
      <c r="M39" s="6"/>
      <c r="N39" s="6"/>
      <c r="O39" s="8"/>
      <c r="P39" s="4"/>
      <c r="Q39" s="4"/>
      <c r="R39" s="5"/>
      <c r="S39" s="4"/>
      <c r="T39" s="4"/>
      <c r="U39" s="4"/>
      <c r="V39" s="4"/>
      <c r="W39" s="4"/>
      <c r="X39" s="4"/>
      <c r="Y39" s="4"/>
      <c r="Z39" s="4"/>
      <c r="AA39" s="4"/>
      <c r="AB39" s="4"/>
      <c r="AC39" s="50"/>
      <c r="AD39" s="50"/>
      <c r="AE39" s="50"/>
    </row>
    <row r="40" spans="1:31">
      <c r="A40" s="4"/>
      <c r="B40" s="4"/>
      <c r="C40" s="65"/>
      <c r="D40" s="7"/>
      <c r="E40" s="7"/>
      <c r="F40" s="48" t="str">
        <f t="shared" si="0"/>
        <v xml:space="preserve"> </v>
      </c>
      <c r="G40" s="48" t="str">
        <f t="shared" si="1"/>
        <v xml:space="preserve"> </v>
      </c>
      <c r="H40" s="28"/>
      <c r="I40" s="48" t="str">
        <f>IF(H40="","",IF(Sheet1!$A$1=2,IF(AND(H40&gt;=Sheet1!$C$1,H40&lt;=Sheet1!$D$1),"1",IF(OR(H40&gt;=Sheet1!$C$2,H40&lt;=Sheet1!$D$2),"2","ERROR")),IF(AND(H40&gt;=Sheet1!$C$1,H40&lt;=Sheet1!$D$1),"1",IF(AND(H40&gt;=Sheet1!$C$2,H40&lt;=Sheet1!$D$2),"2",IF(OR(H40&gt;=Sheet1!$C$3,H40&lt;=Sheet1!$D$3),"3","ERROR")))))</f>
        <v/>
      </c>
      <c r="J40" s="49" t="str">
        <f>IF(H40="","",IF(AND(H40&gt;=Sheet1!$F$1,H40&lt;=Sheet1!$G$1),"1",IF(AND(H40&gt;=Sheet1!$F$2,H40&lt;=Sheet1!$G$2),"2",IF(AND(H40&gt;=Sheet1!$F$3,H40&lt;=Sheet1!$G$3),"3",IF(AND(H40&gt;=Sheet1!$F$4,H40&lt;=Sheet1!$G$4),"4",IF(AND(H40&gt;=Sheet1!$F$5,H40&lt;=Sheet1!$G$5),"5",IF(AND(H40&gt;=Sheet1!$F$7,H40&lt;=Sheet1!$G$7),"7",IF(AND(H40&gt;=Sheet1!$F$8,H40&lt;=Sheet1!$G$8),"8",IF(OR(H40&gt;=Sheet1!$F$6,H40&lt;=Sheet1!$G$6),"6","ERROR")))))))))</f>
        <v/>
      </c>
      <c r="K40" s="4"/>
      <c r="L40" s="4"/>
      <c r="M40" s="6"/>
      <c r="N40" s="6"/>
      <c r="O40" s="8"/>
      <c r="P40" s="4"/>
      <c r="Q40" s="4"/>
      <c r="R40" s="5"/>
      <c r="S40" s="4"/>
      <c r="T40" s="4"/>
      <c r="U40" s="4"/>
      <c r="V40" s="4"/>
      <c r="W40" s="4"/>
      <c r="X40" s="4"/>
      <c r="Y40" s="4"/>
      <c r="Z40" s="4"/>
      <c r="AA40" s="4"/>
      <c r="AB40" s="4"/>
      <c r="AC40" s="50"/>
      <c r="AD40" s="50"/>
      <c r="AE40" s="50"/>
    </row>
    <row r="41" spans="1:31">
      <c r="A41" s="4"/>
      <c r="B41" s="4"/>
      <c r="C41" s="65"/>
      <c r="D41" s="7"/>
      <c r="E41" s="7"/>
      <c r="F41" s="48" t="str">
        <f t="shared" si="0"/>
        <v xml:space="preserve"> </v>
      </c>
      <c r="G41" s="48" t="str">
        <f t="shared" si="1"/>
        <v xml:space="preserve"> </v>
      </c>
      <c r="H41" s="28"/>
      <c r="I41" s="48" t="str">
        <f>IF(H41="","",IF(Sheet1!$A$1=2,IF(AND(H41&gt;=Sheet1!$C$1,H41&lt;=Sheet1!$D$1),"1",IF(OR(H41&gt;=Sheet1!$C$2,H41&lt;=Sheet1!$D$2),"2","ERROR")),IF(AND(H41&gt;=Sheet1!$C$1,H41&lt;=Sheet1!$D$1),"1",IF(AND(H41&gt;=Sheet1!$C$2,H41&lt;=Sheet1!$D$2),"2",IF(OR(H41&gt;=Sheet1!$C$3,H41&lt;=Sheet1!$D$3),"3","ERROR")))))</f>
        <v/>
      </c>
      <c r="J41" s="49" t="str">
        <f>IF(H41="","",IF(AND(H41&gt;=Sheet1!$F$1,H41&lt;=Sheet1!$G$1),"1",IF(AND(H41&gt;=Sheet1!$F$2,H41&lt;=Sheet1!$G$2),"2",IF(AND(H41&gt;=Sheet1!$F$3,H41&lt;=Sheet1!$G$3),"3",IF(AND(H41&gt;=Sheet1!$F$4,H41&lt;=Sheet1!$G$4),"4",IF(AND(H41&gt;=Sheet1!$F$5,H41&lt;=Sheet1!$G$5),"5",IF(AND(H41&gt;=Sheet1!$F$7,H41&lt;=Sheet1!$G$7),"7",IF(AND(H41&gt;=Sheet1!$F$8,H41&lt;=Sheet1!$G$8),"8",IF(OR(H41&gt;=Sheet1!$F$6,H41&lt;=Sheet1!$G$6),"6","ERROR")))))))))</f>
        <v/>
      </c>
      <c r="K41" s="4"/>
      <c r="L41" s="4"/>
      <c r="M41" s="6"/>
      <c r="N41" s="6"/>
      <c r="O41" s="8"/>
      <c r="P41" s="4"/>
      <c r="Q41" s="4"/>
      <c r="R41" s="5"/>
      <c r="S41" s="4"/>
      <c r="T41" s="4"/>
      <c r="U41" s="4"/>
      <c r="V41" s="4"/>
      <c r="W41" s="4"/>
      <c r="X41" s="4"/>
      <c r="Y41" s="4"/>
      <c r="Z41" s="4"/>
      <c r="AA41" s="4"/>
      <c r="AB41" s="4"/>
      <c r="AC41" s="50"/>
      <c r="AD41" s="50"/>
      <c r="AE41" s="50"/>
    </row>
    <row r="42" spans="1:31">
      <c r="A42" s="4"/>
      <c r="B42" s="4"/>
      <c r="C42" s="65"/>
      <c r="D42" s="7"/>
      <c r="E42" s="7"/>
      <c r="F42" s="48" t="str">
        <f t="shared" si="0"/>
        <v xml:space="preserve"> </v>
      </c>
      <c r="G42" s="48" t="str">
        <f t="shared" si="1"/>
        <v xml:space="preserve"> </v>
      </c>
      <c r="H42" s="28"/>
      <c r="I42" s="48" t="str">
        <f>IF(H42="","",IF(Sheet1!$A$1=2,IF(AND(H42&gt;=Sheet1!$C$1,H42&lt;=Sheet1!$D$1),"1",IF(OR(H42&gt;=Sheet1!$C$2,H42&lt;=Sheet1!$D$2),"2","ERROR")),IF(AND(H42&gt;=Sheet1!$C$1,H42&lt;=Sheet1!$D$1),"1",IF(AND(H42&gt;=Sheet1!$C$2,H42&lt;=Sheet1!$D$2),"2",IF(OR(H42&gt;=Sheet1!$C$3,H42&lt;=Sheet1!$D$3),"3","ERROR")))))</f>
        <v/>
      </c>
      <c r="J42" s="49" t="str">
        <f>IF(H42="","",IF(AND(H42&gt;=Sheet1!$F$1,H42&lt;=Sheet1!$G$1),"1",IF(AND(H42&gt;=Sheet1!$F$2,H42&lt;=Sheet1!$G$2),"2",IF(AND(H42&gt;=Sheet1!$F$3,H42&lt;=Sheet1!$G$3),"3",IF(AND(H42&gt;=Sheet1!$F$4,H42&lt;=Sheet1!$G$4),"4",IF(AND(H42&gt;=Sheet1!$F$5,H42&lt;=Sheet1!$G$5),"5",IF(AND(H42&gt;=Sheet1!$F$7,H42&lt;=Sheet1!$G$7),"7",IF(AND(H42&gt;=Sheet1!$F$8,H42&lt;=Sheet1!$G$8),"8",IF(OR(H42&gt;=Sheet1!$F$6,H42&lt;=Sheet1!$G$6),"6","ERROR")))))))))</f>
        <v/>
      </c>
      <c r="K42" s="4"/>
      <c r="L42" s="4"/>
      <c r="M42" s="6"/>
      <c r="N42" s="6"/>
      <c r="O42" s="8"/>
      <c r="P42" s="4"/>
      <c r="Q42" s="4"/>
      <c r="R42" s="5"/>
      <c r="S42" s="4"/>
      <c r="T42" s="4"/>
      <c r="U42" s="4"/>
      <c r="V42" s="4"/>
      <c r="W42" s="4"/>
      <c r="X42" s="4"/>
      <c r="Y42" s="4"/>
      <c r="Z42" s="4"/>
      <c r="AA42" s="4"/>
      <c r="AB42" s="4"/>
      <c r="AC42" s="50"/>
      <c r="AD42" s="50"/>
      <c r="AE42" s="50"/>
    </row>
    <row r="43" spans="1:31">
      <c r="A43" s="4"/>
      <c r="B43" s="4"/>
      <c r="C43" s="65"/>
      <c r="D43" s="7"/>
      <c r="E43" s="7"/>
      <c r="F43" s="48" t="str">
        <f t="shared" si="0"/>
        <v xml:space="preserve"> </v>
      </c>
      <c r="G43" s="48" t="str">
        <f t="shared" si="1"/>
        <v xml:space="preserve"> </v>
      </c>
      <c r="H43" s="28"/>
      <c r="I43" s="48" t="str">
        <f>IF(H43="","",IF(Sheet1!$A$1=2,IF(AND(H43&gt;=Sheet1!$C$1,H43&lt;=Sheet1!$D$1),"1",IF(OR(H43&gt;=Sheet1!$C$2,H43&lt;=Sheet1!$D$2),"2","ERROR")),IF(AND(H43&gt;=Sheet1!$C$1,H43&lt;=Sheet1!$D$1),"1",IF(AND(H43&gt;=Sheet1!$C$2,H43&lt;=Sheet1!$D$2),"2",IF(OR(H43&gt;=Sheet1!$C$3,H43&lt;=Sheet1!$D$3),"3","ERROR")))))</f>
        <v/>
      </c>
      <c r="J43" s="49" t="str">
        <f>IF(H43="","",IF(AND(H43&gt;=Sheet1!$F$1,H43&lt;=Sheet1!$G$1),"1",IF(AND(H43&gt;=Sheet1!$F$2,H43&lt;=Sheet1!$G$2),"2",IF(AND(H43&gt;=Sheet1!$F$3,H43&lt;=Sheet1!$G$3),"3",IF(AND(H43&gt;=Sheet1!$F$4,H43&lt;=Sheet1!$G$4),"4",IF(AND(H43&gt;=Sheet1!$F$5,H43&lt;=Sheet1!$G$5),"5",IF(AND(H43&gt;=Sheet1!$F$7,H43&lt;=Sheet1!$G$7),"7",IF(AND(H43&gt;=Sheet1!$F$8,H43&lt;=Sheet1!$G$8),"8",IF(OR(H43&gt;=Sheet1!$F$6,H43&lt;=Sheet1!$G$6),"6","ERROR")))))))))</f>
        <v/>
      </c>
      <c r="K43" s="4"/>
      <c r="L43" s="4"/>
      <c r="M43" s="6"/>
      <c r="N43" s="6"/>
      <c r="O43" s="8"/>
      <c r="P43" s="4"/>
      <c r="Q43" s="4"/>
      <c r="R43" s="5"/>
      <c r="S43" s="4"/>
      <c r="T43" s="4"/>
      <c r="U43" s="4"/>
      <c r="V43" s="4"/>
      <c r="W43" s="4"/>
      <c r="X43" s="4"/>
      <c r="Y43" s="4"/>
      <c r="Z43" s="4"/>
      <c r="AA43" s="4"/>
      <c r="AB43" s="4"/>
      <c r="AC43" s="50"/>
      <c r="AD43" s="50"/>
      <c r="AE43" s="50"/>
    </row>
    <row r="44" spans="1:31">
      <c r="A44" s="4"/>
      <c r="B44" s="4"/>
      <c r="C44" s="65"/>
      <c r="D44" s="7"/>
      <c r="E44" s="7"/>
      <c r="F44" s="48" t="str">
        <f t="shared" si="0"/>
        <v xml:space="preserve"> </v>
      </c>
      <c r="G44" s="48" t="str">
        <f t="shared" si="1"/>
        <v xml:space="preserve"> </v>
      </c>
      <c r="H44" s="28"/>
      <c r="I44" s="48" t="str">
        <f>IF(H44="","",IF(Sheet1!$A$1=2,IF(AND(H44&gt;=Sheet1!$C$1,H44&lt;=Sheet1!$D$1),"1",IF(OR(H44&gt;=Sheet1!$C$2,H44&lt;=Sheet1!$D$2),"2","ERROR")),IF(AND(H44&gt;=Sheet1!$C$1,H44&lt;=Sheet1!$D$1),"1",IF(AND(H44&gt;=Sheet1!$C$2,H44&lt;=Sheet1!$D$2),"2",IF(OR(H44&gt;=Sheet1!$C$3,H44&lt;=Sheet1!$D$3),"3","ERROR")))))</f>
        <v/>
      </c>
      <c r="J44" s="49" t="str">
        <f>IF(H44="","",IF(AND(H44&gt;=Sheet1!$F$1,H44&lt;=Sheet1!$G$1),"1",IF(AND(H44&gt;=Sheet1!$F$2,H44&lt;=Sheet1!$G$2),"2",IF(AND(H44&gt;=Sheet1!$F$3,H44&lt;=Sheet1!$G$3),"3",IF(AND(H44&gt;=Sheet1!$F$4,H44&lt;=Sheet1!$G$4),"4",IF(AND(H44&gt;=Sheet1!$F$5,H44&lt;=Sheet1!$G$5),"5",IF(AND(H44&gt;=Sheet1!$F$7,H44&lt;=Sheet1!$G$7),"7",IF(AND(H44&gt;=Sheet1!$F$8,H44&lt;=Sheet1!$G$8),"8",IF(OR(H44&gt;=Sheet1!$F$6,H44&lt;=Sheet1!$G$6),"6","ERROR")))))))))</f>
        <v/>
      </c>
      <c r="K44" s="4"/>
      <c r="L44" s="4"/>
      <c r="M44" s="6"/>
      <c r="N44" s="6"/>
      <c r="O44" s="8"/>
      <c r="P44" s="4"/>
      <c r="Q44" s="4"/>
      <c r="R44" s="5"/>
      <c r="S44" s="4"/>
      <c r="T44" s="4"/>
      <c r="U44" s="4"/>
      <c r="V44" s="4"/>
      <c r="W44" s="4"/>
      <c r="X44" s="4"/>
      <c r="Y44" s="4"/>
      <c r="Z44" s="4"/>
      <c r="AA44" s="4"/>
      <c r="AB44" s="4"/>
      <c r="AC44" s="50"/>
      <c r="AD44" s="50"/>
      <c r="AE44" s="50"/>
    </row>
    <row r="45" spans="1:31">
      <c r="A45" s="4"/>
      <c r="B45" s="4"/>
      <c r="C45" s="65"/>
      <c r="D45" s="7"/>
      <c r="E45" s="7"/>
      <c r="F45" s="48" t="str">
        <f t="shared" si="0"/>
        <v xml:space="preserve"> </v>
      </c>
      <c r="G45" s="48" t="str">
        <f t="shared" si="1"/>
        <v xml:space="preserve"> </v>
      </c>
      <c r="H45" s="28"/>
      <c r="I45" s="48" t="str">
        <f>IF(H45="","",IF(Sheet1!$A$1=2,IF(AND(H45&gt;=Sheet1!$C$1,H45&lt;=Sheet1!$D$1),"1",IF(OR(H45&gt;=Sheet1!$C$2,H45&lt;=Sheet1!$D$2),"2","ERROR")),IF(AND(H45&gt;=Sheet1!$C$1,H45&lt;=Sheet1!$D$1),"1",IF(AND(H45&gt;=Sheet1!$C$2,H45&lt;=Sheet1!$D$2),"2",IF(OR(H45&gt;=Sheet1!$C$3,H45&lt;=Sheet1!$D$3),"3","ERROR")))))</f>
        <v/>
      </c>
      <c r="J45" s="49" t="str">
        <f>IF(H45="","",IF(AND(H45&gt;=Sheet1!$F$1,H45&lt;=Sheet1!$G$1),"1",IF(AND(H45&gt;=Sheet1!$F$2,H45&lt;=Sheet1!$G$2),"2",IF(AND(H45&gt;=Sheet1!$F$3,H45&lt;=Sheet1!$G$3),"3",IF(AND(H45&gt;=Sheet1!$F$4,H45&lt;=Sheet1!$G$4),"4",IF(AND(H45&gt;=Sheet1!$F$5,H45&lt;=Sheet1!$G$5),"5",IF(AND(H45&gt;=Sheet1!$F$7,H45&lt;=Sheet1!$G$7),"7",IF(AND(H45&gt;=Sheet1!$F$8,H45&lt;=Sheet1!$G$8),"8",IF(OR(H45&gt;=Sheet1!$F$6,H45&lt;=Sheet1!$G$6),"6","ERROR")))))))))</f>
        <v/>
      </c>
      <c r="K45" s="4"/>
      <c r="L45" s="4"/>
      <c r="M45" s="6"/>
      <c r="N45" s="6"/>
      <c r="O45" s="8"/>
      <c r="P45" s="4"/>
      <c r="Q45" s="4"/>
      <c r="R45" s="5"/>
      <c r="S45" s="4"/>
      <c r="T45" s="4"/>
      <c r="U45" s="4"/>
      <c r="V45" s="4"/>
      <c r="W45" s="4"/>
      <c r="X45" s="4"/>
      <c r="Y45" s="4"/>
      <c r="Z45" s="4"/>
      <c r="AA45" s="4"/>
      <c r="AB45" s="4"/>
      <c r="AC45" s="50"/>
      <c r="AD45" s="50"/>
      <c r="AE45" s="50"/>
    </row>
    <row r="46" spans="1:31">
      <c r="A46" s="4"/>
      <c r="B46" s="4"/>
      <c r="C46" s="65"/>
      <c r="D46" s="7"/>
      <c r="E46" s="7"/>
      <c r="F46" s="48" t="str">
        <f t="shared" si="0"/>
        <v xml:space="preserve"> </v>
      </c>
      <c r="G46" s="48" t="str">
        <f t="shared" si="1"/>
        <v xml:space="preserve"> </v>
      </c>
      <c r="H46" s="28"/>
      <c r="I46" s="48" t="str">
        <f>IF(H46="","",IF(Sheet1!$A$1=2,IF(AND(H46&gt;=Sheet1!$C$1,H46&lt;=Sheet1!$D$1),"1",IF(OR(H46&gt;=Sheet1!$C$2,H46&lt;=Sheet1!$D$2),"2","ERROR")),IF(AND(H46&gt;=Sheet1!$C$1,H46&lt;=Sheet1!$D$1),"1",IF(AND(H46&gt;=Sheet1!$C$2,H46&lt;=Sheet1!$D$2),"2",IF(OR(H46&gt;=Sheet1!$C$3,H46&lt;=Sheet1!$D$3),"3","ERROR")))))</f>
        <v/>
      </c>
      <c r="J46" s="49" t="str">
        <f>IF(H46="","",IF(AND(H46&gt;=Sheet1!$F$1,H46&lt;=Sheet1!$G$1),"1",IF(AND(H46&gt;=Sheet1!$F$2,H46&lt;=Sheet1!$G$2),"2",IF(AND(H46&gt;=Sheet1!$F$3,H46&lt;=Sheet1!$G$3),"3",IF(AND(H46&gt;=Sheet1!$F$4,H46&lt;=Sheet1!$G$4),"4",IF(AND(H46&gt;=Sheet1!$F$5,H46&lt;=Sheet1!$G$5),"5",IF(AND(H46&gt;=Sheet1!$F$7,H46&lt;=Sheet1!$G$7),"7",IF(AND(H46&gt;=Sheet1!$F$8,H46&lt;=Sheet1!$G$8),"8",IF(OR(H46&gt;=Sheet1!$F$6,H46&lt;=Sheet1!$G$6),"6","ERROR")))))))))</f>
        <v/>
      </c>
      <c r="K46" s="4"/>
      <c r="L46" s="4"/>
      <c r="M46" s="6"/>
      <c r="N46" s="6"/>
      <c r="O46" s="8"/>
      <c r="P46" s="4"/>
      <c r="Q46" s="4"/>
      <c r="R46" s="5"/>
      <c r="S46" s="4"/>
      <c r="T46" s="4"/>
      <c r="U46" s="4"/>
      <c r="V46" s="4"/>
      <c r="W46" s="4"/>
      <c r="X46" s="4"/>
      <c r="Y46" s="4"/>
      <c r="Z46" s="4"/>
      <c r="AA46" s="4"/>
      <c r="AB46" s="4"/>
      <c r="AC46" s="50"/>
      <c r="AD46" s="50"/>
      <c r="AE46" s="50"/>
    </row>
    <row r="47" spans="1:31">
      <c r="A47" s="4"/>
      <c r="B47" s="4"/>
      <c r="C47" s="65"/>
      <c r="D47" s="7"/>
      <c r="E47" s="7"/>
      <c r="F47" s="48" t="str">
        <f t="shared" si="0"/>
        <v xml:space="preserve"> </v>
      </c>
      <c r="G47" s="48" t="str">
        <f t="shared" si="1"/>
        <v xml:space="preserve"> </v>
      </c>
      <c r="H47" s="28"/>
      <c r="I47" s="48" t="str">
        <f>IF(H47="","",IF(Sheet1!$A$1=2,IF(AND(H47&gt;=Sheet1!$C$1,H47&lt;=Sheet1!$D$1),"1",IF(OR(H47&gt;=Sheet1!$C$2,H47&lt;=Sheet1!$D$2),"2","ERROR")),IF(AND(H47&gt;=Sheet1!$C$1,H47&lt;=Sheet1!$D$1),"1",IF(AND(H47&gt;=Sheet1!$C$2,H47&lt;=Sheet1!$D$2),"2",IF(OR(H47&gt;=Sheet1!$C$3,H47&lt;=Sheet1!$D$3),"3","ERROR")))))</f>
        <v/>
      </c>
      <c r="J47" s="49" t="str">
        <f>IF(H47="","",IF(AND(H47&gt;=Sheet1!$F$1,H47&lt;=Sheet1!$G$1),"1",IF(AND(H47&gt;=Sheet1!$F$2,H47&lt;=Sheet1!$G$2),"2",IF(AND(H47&gt;=Sheet1!$F$3,H47&lt;=Sheet1!$G$3),"3",IF(AND(H47&gt;=Sheet1!$F$4,H47&lt;=Sheet1!$G$4),"4",IF(AND(H47&gt;=Sheet1!$F$5,H47&lt;=Sheet1!$G$5),"5",IF(AND(H47&gt;=Sheet1!$F$7,H47&lt;=Sheet1!$G$7),"7",IF(AND(H47&gt;=Sheet1!$F$8,H47&lt;=Sheet1!$G$8),"8",IF(OR(H47&gt;=Sheet1!$F$6,H47&lt;=Sheet1!$G$6),"6","ERROR")))))))))</f>
        <v/>
      </c>
      <c r="K47" s="4"/>
      <c r="L47" s="4"/>
      <c r="M47" s="6"/>
      <c r="N47" s="6"/>
      <c r="O47" s="8"/>
      <c r="P47" s="4"/>
      <c r="Q47" s="4"/>
      <c r="R47" s="5"/>
      <c r="S47" s="4"/>
      <c r="T47" s="4"/>
      <c r="U47" s="4"/>
      <c r="V47" s="4"/>
      <c r="W47" s="4"/>
      <c r="X47" s="4"/>
      <c r="Y47" s="4"/>
      <c r="Z47" s="4"/>
      <c r="AA47" s="4"/>
      <c r="AB47" s="4"/>
      <c r="AC47" s="50"/>
      <c r="AD47" s="50"/>
      <c r="AE47" s="50"/>
    </row>
    <row r="48" spans="1:31">
      <c r="A48" s="4"/>
      <c r="B48" s="4"/>
      <c r="C48" s="65"/>
      <c r="D48" s="7"/>
      <c r="E48" s="7"/>
      <c r="F48" s="48" t="str">
        <f t="shared" si="0"/>
        <v xml:space="preserve"> </v>
      </c>
      <c r="G48" s="48" t="str">
        <f t="shared" si="1"/>
        <v xml:space="preserve"> </v>
      </c>
      <c r="H48" s="28"/>
      <c r="I48" s="48" t="str">
        <f>IF(H48="","",IF(Sheet1!$A$1=2,IF(AND(H48&gt;=Sheet1!$C$1,H48&lt;=Sheet1!$D$1),"1",IF(OR(H48&gt;=Sheet1!$C$2,H48&lt;=Sheet1!$D$2),"2","ERROR")),IF(AND(H48&gt;=Sheet1!$C$1,H48&lt;=Sheet1!$D$1),"1",IF(AND(H48&gt;=Sheet1!$C$2,H48&lt;=Sheet1!$D$2),"2",IF(OR(H48&gt;=Sheet1!$C$3,H48&lt;=Sheet1!$D$3),"3","ERROR")))))</f>
        <v/>
      </c>
      <c r="J48" s="49" t="str">
        <f>IF(H48="","",IF(AND(H48&gt;=Sheet1!$F$1,H48&lt;=Sheet1!$G$1),"1",IF(AND(H48&gt;=Sheet1!$F$2,H48&lt;=Sheet1!$G$2),"2",IF(AND(H48&gt;=Sheet1!$F$3,H48&lt;=Sheet1!$G$3),"3",IF(AND(H48&gt;=Sheet1!$F$4,H48&lt;=Sheet1!$G$4),"4",IF(AND(H48&gt;=Sheet1!$F$5,H48&lt;=Sheet1!$G$5),"5",IF(AND(H48&gt;=Sheet1!$F$7,H48&lt;=Sheet1!$G$7),"7",IF(AND(H48&gt;=Sheet1!$F$8,H48&lt;=Sheet1!$G$8),"8",IF(OR(H48&gt;=Sheet1!$F$6,H48&lt;=Sheet1!$G$6),"6","ERROR")))))))))</f>
        <v/>
      </c>
      <c r="K48" s="4"/>
      <c r="L48" s="4"/>
      <c r="M48" s="6"/>
      <c r="N48" s="6"/>
      <c r="O48" s="8"/>
      <c r="P48" s="4"/>
      <c r="Q48" s="4"/>
      <c r="R48" s="5"/>
      <c r="S48" s="4"/>
      <c r="T48" s="4"/>
      <c r="U48" s="4"/>
      <c r="V48" s="4"/>
      <c r="W48" s="4"/>
      <c r="X48" s="4"/>
      <c r="Y48" s="4"/>
      <c r="Z48" s="4"/>
      <c r="AA48" s="4"/>
      <c r="AB48" s="4"/>
      <c r="AC48" s="50"/>
      <c r="AD48" s="50"/>
      <c r="AE48" s="50"/>
    </row>
    <row r="49" spans="1:31">
      <c r="A49" s="4"/>
      <c r="B49" s="4"/>
      <c r="C49" s="65"/>
      <c r="D49" s="7"/>
      <c r="E49" s="7"/>
      <c r="F49" s="48" t="str">
        <f t="shared" si="0"/>
        <v xml:space="preserve"> </v>
      </c>
      <c r="G49" s="48" t="str">
        <f t="shared" si="1"/>
        <v xml:space="preserve"> </v>
      </c>
      <c r="H49" s="28"/>
      <c r="I49" s="48" t="str">
        <f>IF(H49="","",IF(Sheet1!$A$1=2,IF(AND(H49&gt;=Sheet1!$C$1,H49&lt;=Sheet1!$D$1),"1",IF(OR(H49&gt;=Sheet1!$C$2,H49&lt;=Sheet1!$D$2),"2","ERROR")),IF(AND(H49&gt;=Sheet1!$C$1,H49&lt;=Sheet1!$D$1),"1",IF(AND(H49&gt;=Sheet1!$C$2,H49&lt;=Sheet1!$D$2),"2",IF(OR(H49&gt;=Sheet1!$C$3,H49&lt;=Sheet1!$D$3),"3","ERROR")))))</f>
        <v/>
      </c>
      <c r="J49" s="49" t="str">
        <f>IF(H49="","",IF(AND(H49&gt;=Sheet1!$F$1,H49&lt;=Sheet1!$G$1),"1",IF(AND(H49&gt;=Sheet1!$F$2,H49&lt;=Sheet1!$G$2),"2",IF(AND(H49&gt;=Sheet1!$F$3,H49&lt;=Sheet1!$G$3),"3",IF(AND(H49&gt;=Sheet1!$F$4,H49&lt;=Sheet1!$G$4),"4",IF(AND(H49&gt;=Sheet1!$F$5,H49&lt;=Sheet1!$G$5),"5",IF(AND(H49&gt;=Sheet1!$F$7,H49&lt;=Sheet1!$G$7),"7",IF(AND(H49&gt;=Sheet1!$F$8,H49&lt;=Sheet1!$G$8),"8",IF(OR(H49&gt;=Sheet1!$F$6,H49&lt;=Sheet1!$G$6),"6","ERROR")))))))))</f>
        <v/>
      </c>
      <c r="K49" s="4"/>
      <c r="L49" s="4"/>
      <c r="M49" s="6"/>
      <c r="N49" s="6"/>
      <c r="O49" s="8"/>
      <c r="P49" s="4"/>
      <c r="Q49" s="4"/>
      <c r="R49" s="5"/>
      <c r="S49" s="4"/>
      <c r="T49" s="4"/>
      <c r="U49" s="4"/>
      <c r="V49" s="4"/>
      <c r="W49" s="4"/>
      <c r="X49" s="4"/>
      <c r="Y49" s="4"/>
      <c r="Z49" s="4"/>
      <c r="AA49" s="4"/>
      <c r="AB49" s="4"/>
      <c r="AC49" s="50"/>
      <c r="AD49" s="50"/>
      <c r="AE49" s="50"/>
    </row>
    <row r="50" spans="1:31">
      <c r="A50" s="4"/>
      <c r="B50" s="4"/>
      <c r="C50" s="65"/>
      <c r="D50" s="7"/>
      <c r="E50" s="7"/>
      <c r="F50" s="48" t="str">
        <f t="shared" si="0"/>
        <v xml:space="preserve"> </v>
      </c>
      <c r="G50" s="48" t="str">
        <f t="shared" si="1"/>
        <v xml:space="preserve"> </v>
      </c>
      <c r="H50" s="28"/>
      <c r="I50" s="48" t="str">
        <f>IF(H50="","",IF(Sheet1!$A$1=2,IF(AND(H50&gt;=Sheet1!$C$1,H50&lt;=Sheet1!$D$1),"1",IF(OR(H50&gt;=Sheet1!$C$2,H50&lt;=Sheet1!$D$2),"2","ERROR")),IF(AND(H50&gt;=Sheet1!$C$1,H50&lt;=Sheet1!$D$1),"1",IF(AND(H50&gt;=Sheet1!$C$2,H50&lt;=Sheet1!$D$2),"2",IF(OR(H50&gt;=Sheet1!$C$3,H50&lt;=Sheet1!$D$3),"3","ERROR")))))</f>
        <v/>
      </c>
      <c r="J50" s="49" t="str">
        <f>IF(H50="","",IF(AND(H50&gt;=Sheet1!$F$1,H50&lt;=Sheet1!$G$1),"1",IF(AND(H50&gt;=Sheet1!$F$2,H50&lt;=Sheet1!$G$2),"2",IF(AND(H50&gt;=Sheet1!$F$3,H50&lt;=Sheet1!$G$3),"3",IF(AND(H50&gt;=Sheet1!$F$4,H50&lt;=Sheet1!$G$4),"4",IF(AND(H50&gt;=Sheet1!$F$5,H50&lt;=Sheet1!$G$5),"5",IF(AND(H50&gt;=Sheet1!$F$7,H50&lt;=Sheet1!$G$7),"7",IF(AND(H50&gt;=Sheet1!$F$8,H50&lt;=Sheet1!$G$8),"8",IF(OR(H50&gt;=Sheet1!$F$6,H50&lt;=Sheet1!$G$6),"6","ERROR")))))))))</f>
        <v/>
      </c>
      <c r="K50" s="4"/>
      <c r="L50" s="4"/>
      <c r="M50" s="6"/>
      <c r="N50" s="6"/>
      <c r="O50" s="8"/>
      <c r="P50" s="4"/>
      <c r="Q50" s="4"/>
      <c r="R50" s="5"/>
      <c r="S50" s="4"/>
      <c r="T50" s="4"/>
      <c r="U50" s="4"/>
      <c r="V50" s="4"/>
      <c r="W50" s="4"/>
      <c r="X50" s="4"/>
      <c r="Y50" s="4"/>
      <c r="Z50" s="4"/>
      <c r="AA50" s="4"/>
      <c r="AB50" s="4"/>
      <c r="AC50" s="50"/>
      <c r="AD50" s="50"/>
      <c r="AE50" s="50"/>
    </row>
    <row r="51" spans="1:31">
      <c r="A51" s="4"/>
      <c r="B51" s="4"/>
      <c r="C51" s="65"/>
      <c r="D51" s="7"/>
      <c r="E51" s="7"/>
      <c r="F51" s="48" t="str">
        <f t="shared" si="0"/>
        <v xml:space="preserve"> </v>
      </c>
      <c r="G51" s="48" t="str">
        <f t="shared" si="1"/>
        <v xml:space="preserve"> </v>
      </c>
      <c r="H51" s="28"/>
      <c r="I51" s="48" t="str">
        <f>IF(H51="","",IF(Sheet1!$A$1=2,IF(AND(H51&gt;=Sheet1!$C$1,H51&lt;=Sheet1!$D$1),"1",IF(OR(H51&gt;=Sheet1!$C$2,H51&lt;=Sheet1!$D$2),"2","ERROR")),IF(AND(H51&gt;=Sheet1!$C$1,H51&lt;=Sheet1!$D$1),"1",IF(AND(H51&gt;=Sheet1!$C$2,H51&lt;=Sheet1!$D$2),"2",IF(OR(H51&gt;=Sheet1!$C$3,H51&lt;=Sheet1!$D$3),"3","ERROR")))))</f>
        <v/>
      </c>
      <c r="J51" s="49" t="str">
        <f>IF(H51="","",IF(AND(H51&gt;=Sheet1!$F$1,H51&lt;=Sheet1!$G$1),"1",IF(AND(H51&gt;=Sheet1!$F$2,H51&lt;=Sheet1!$G$2),"2",IF(AND(H51&gt;=Sheet1!$F$3,H51&lt;=Sheet1!$G$3),"3",IF(AND(H51&gt;=Sheet1!$F$4,H51&lt;=Sheet1!$G$4),"4",IF(AND(H51&gt;=Sheet1!$F$5,H51&lt;=Sheet1!$G$5),"5",IF(AND(H51&gt;=Sheet1!$F$7,H51&lt;=Sheet1!$G$7),"7",IF(AND(H51&gt;=Sheet1!$F$8,H51&lt;=Sheet1!$G$8),"8",IF(OR(H51&gt;=Sheet1!$F$6,H51&lt;=Sheet1!$G$6),"6","ERROR")))))))))</f>
        <v/>
      </c>
      <c r="K51" s="4"/>
      <c r="L51" s="4"/>
      <c r="M51" s="6"/>
      <c r="N51" s="6"/>
      <c r="O51" s="8"/>
      <c r="P51" s="4"/>
      <c r="Q51" s="4"/>
      <c r="R51" s="5"/>
      <c r="S51" s="4"/>
      <c r="T51" s="4"/>
      <c r="U51" s="4"/>
      <c r="V51" s="4"/>
      <c r="W51" s="4"/>
      <c r="X51" s="4"/>
      <c r="Y51" s="4"/>
      <c r="Z51" s="4"/>
      <c r="AA51" s="4"/>
      <c r="AB51" s="4"/>
      <c r="AC51" s="50"/>
      <c r="AD51" s="50"/>
      <c r="AE51" s="50"/>
    </row>
    <row r="52" spans="1:31">
      <c r="A52" s="4"/>
      <c r="B52" s="4"/>
      <c r="C52" s="65"/>
      <c r="D52" s="7"/>
      <c r="E52" s="7"/>
      <c r="F52" s="48" t="str">
        <f t="shared" si="0"/>
        <v xml:space="preserve"> </v>
      </c>
      <c r="G52" s="48" t="str">
        <f t="shared" si="1"/>
        <v xml:space="preserve"> </v>
      </c>
      <c r="H52" s="28"/>
      <c r="I52" s="48" t="str">
        <f>IF(H52="","",IF(Sheet1!$A$1=2,IF(AND(H52&gt;=Sheet1!$C$1,H52&lt;=Sheet1!$D$1),"1",IF(OR(H52&gt;=Sheet1!$C$2,H52&lt;=Sheet1!$D$2),"2","ERROR")),IF(AND(H52&gt;=Sheet1!$C$1,H52&lt;=Sheet1!$D$1),"1",IF(AND(H52&gt;=Sheet1!$C$2,H52&lt;=Sheet1!$D$2),"2",IF(OR(H52&gt;=Sheet1!$C$3,H52&lt;=Sheet1!$D$3),"3","ERROR")))))</f>
        <v/>
      </c>
      <c r="J52" s="49" t="str">
        <f>IF(H52="","",IF(AND(H52&gt;=Sheet1!$F$1,H52&lt;=Sheet1!$G$1),"1",IF(AND(H52&gt;=Sheet1!$F$2,H52&lt;=Sheet1!$G$2),"2",IF(AND(H52&gt;=Sheet1!$F$3,H52&lt;=Sheet1!$G$3),"3",IF(AND(H52&gt;=Sheet1!$F$4,H52&lt;=Sheet1!$G$4),"4",IF(AND(H52&gt;=Sheet1!$F$5,H52&lt;=Sheet1!$G$5),"5",IF(AND(H52&gt;=Sheet1!$F$7,H52&lt;=Sheet1!$G$7),"7",IF(AND(H52&gt;=Sheet1!$F$8,H52&lt;=Sheet1!$G$8),"8",IF(OR(H52&gt;=Sheet1!$F$6,H52&lt;=Sheet1!$G$6),"6","ERROR")))))))))</f>
        <v/>
      </c>
      <c r="K52" s="4"/>
      <c r="L52" s="4"/>
      <c r="M52" s="6"/>
      <c r="N52" s="6"/>
      <c r="O52" s="8"/>
      <c r="P52" s="4"/>
      <c r="Q52" s="4"/>
      <c r="R52" s="5"/>
      <c r="S52" s="4"/>
      <c r="T52" s="4"/>
      <c r="U52" s="4"/>
      <c r="V52" s="4"/>
      <c r="W52" s="4"/>
      <c r="X52" s="4"/>
      <c r="Y52" s="4"/>
      <c r="Z52" s="4"/>
      <c r="AA52" s="4"/>
      <c r="AB52" s="4"/>
      <c r="AC52" s="50"/>
      <c r="AD52" s="50"/>
      <c r="AE52" s="50"/>
    </row>
    <row r="53" spans="1:31">
      <c r="A53" s="4"/>
      <c r="B53" s="4"/>
      <c r="C53" s="65"/>
      <c r="D53" s="7"/>
      <c r="E53" s="7"/>
      <c r="F53" s="48" t="str">
        <f t="shared" si="0"/>
        <v xml:space="preserve"> </v>
      </c>
      <c r="G53" s="48" t="str">
        <f t="shared" si="1"/>
        <v xml:space="preserve"> </v>
      </c>
      <c r="H53" s="28"/>
      <c r="I53" s="48" t="str">
        <f>IF(H53="","",IF(Sheet1!$A$1=2,IF(AND(H53&gt;=Sheet1!$C$1,H53&lt;=Sheet1!$D$1),"1",IF(OR(H53&gt;=Sheet1!$C$2,H53&lt;=Sheet1!$D$2),"2","ERROR")),IF(AND(H53&gt;=Sheet1!$C$1,H53&lt;=Sheet1!$D$1),"1",IF(AND(H53&gt;=Sheet1!$C$2,H53&lt;=Sheet1!$D$2),"2",IF(OR(H53&gt;=Sheet1!$C$3,H53&lt;=Sheet1!$D$3),"3","ERROR")))))</f>
        <v/>
      </c>
      <c r="J53" s="49" t="str">
        <f>IF(H53="","",IF(AND(H53&gt;=Sheet1!$F$1,H53&lt;=Sheet1!$G$1),"1",IF(AND(H53&gt;=Sheet1!$F$2,H53&lt;=Sheet1!$G$2),"2",IF(AND(H53&gt;=Sheet1!$F$3,H53&lt;=Sheet1!$G$3),"3",IF(AND(H53&gt;=Sheet1!$F$4,H53&lt;=Sheet1!$G$4),"4",IF(AND(H53&gt;=Sheet1!$F$5,H53&lt;=Sheet1!$G$5),"5",IF(AND(H53&gt;=Sheet1!$F$7,H53&lt;=Sheet1!$G$7),"7",IF(AND(H53&gt;=Sheet1!$F$8,H53&lt;=Sheet1!$G$8),"8",IF(OR(H53&gt;=Sheet1!$F$6,H53&lt;=Sheet1!$G$6),"6","ERROR")))))))))</f>
        <v/>
      </c>
      <c r="K53" s="4"/>
      <c r="L53" s="4"/>
      <c r="M53" s="6"/>
      <c r="N53" s="6"/>
      <c r="O53" s="8"/>
      <c r="P53" s="4"/>
      <c r="Q53" s="4"/>
      <c r="R53" s="5"/>
      <c r="S53" s="4"/>
      <c r="T53" s="4"/>
      <c r="U53" s="4"/>
      <c r="V53" s="4"/>
      <c r="W53" s="4"/>
      <c r="X53" s="4"/>
      <c r="Y53" s="4"/>
      <c r="Z53" s="4"/>
      <c r="AA53" s="4"/>
      <c r="AB53" s="4"/>
      <c r="AC53" s="50"/>
      <c r="AD53" s="50"/>
      <c r="AE53" s="50"/>
    </row>
    <row r="54" spans="1:31">
      <c r="A54" s="4"/>
      <c r="B54" s="4"/>
      <c r="C54" s="65"/>
      <c r="D54" s="7"/>
      <c r="E54" s="7"/>
      <c r="F54" s="48" t="str">
        <f t="shared" si="0"/>
        <v xml:space="preserve"> </v>
      </c>
      <c r="G54" s="48" t="str">
        <f t="shared" si="1"/>
        <v xml:space="preserve"> </v>
      </c>
      <c r="H54" s="28"/>
      <c r="I54" s="48" t="str">
        <f>IF(H54="","",IF(Sheet1!$A$1=2,IF(AND(H54&gt;=Sheet1!$C$1,H54&lt;=Sheet1!$D$1),"1",IF(OR(H54&gt;=Sheet1!$C$2,H54&lt;=Sheet1!$D$2),"2","ERROR")),IF(AND(H54&gt;=Sheet1!$C$1,H54&lt;=Sheet1!$D$1),"1",IF(AND(H54&gt;=Sheet1!$C$2,H54&lt;=Sheet1!$D$2),"2",IF(OR(H54&gt;=Sheet1!$C$3,H54&lt;=Sheet1!$D$3),"3","ERROR")))))</f>
        <v/>
      </c>
      <c r="J54" s="49" t="str">
        <f>IF(H54="","",IF(AND(H54&gt;=Sheet1!$F$1,H54&lt;=Sheet1!$G$1),"1",IF(AND(H54&gt;=Sheet1!$F$2,H54&lt;=Sheet1!$G$2),"2",IF(AND(H54&gt;=Sheet1!$F$3,H54&lt;=Sheet1!$G$3),"3",IF(AND(H54&gt;=Sheet1!$F$4,H54&lt;=Sheet1!$G$4),"4",IF(AND(H54&gt;=Sheet1!$F$5,H54&lt;=Sheet1!$G$5),"5",IF(AND(H54&gt;=Sheet1!$F$7,H54&lt;=Sheet1!$G$7),"7",IF(AND(H54&gt;=Sheet1!$F$8,H54&lt;=Sheet1!$G$8),"8",IF(OR(H54&gt;=Sheet1!$F$6,H54&lt;=Sheet1!$G$6),"6","ERROR")))))))))</f>
        <v/>
      </c>
      <c r="K54" s="4"/>
      <c r="L54" s="4"/>
      <c r="M54" s="6"/>
      <c r="N54" s="6"/>
      <c r="O54" s="8"/>
      <c r="P54" s="4"/>
      <c r="Q54" s="4"/>
      <c r="R54" s="5"/>
      <c r="S54" s="4"/>
      <c r="T54" s="4"/>
      <c r="U54" s="4"/>
      <c r="V54" s="4"/>
      <c r="W54" s="4"/>
      <c r="X54" s="4"/>
      <c r="Y54" s="4"/>
      <c r="Z54" s="4"/>
      <c r="AA54" s="4"/>
      <c r="AB54" s="4"/>
      <c r="AC54" s="50"/>
      <c r="AD54" s="50"/>
      <c r="AE54" s="50"/>
    </row>
    <row r="55" spans="1:31">
      <c r="A55" s="4"/>
      <c r="B55" s="4"/>
      <c r="C55" s="65"/>
      <c r="D55" s="7"/>
      <c r="E55" s="7"/>
      <c r="F55" s="48" t="str">
        <f t="shared" si="0"/>
        <v xml:space="preserve"> </v>
      </c>
      <c r="G55" s="48" t="str">
        <f t="shared" si="1"/>
        <v xml:space="preserve"> </v>
      </c>
      <c r="H55" s="28"/>
      <c r="I55" s="48" t="str">
        <f>IF(H55="","",IF(Sheet1!$A$1=2,IF(AND(H55&gt;=Sheet1!$C$1,H55&lt;=Sheet1!$D$1),"1",IF(OR(H55&gt;=Sheet1!$C$2,H55&lt;=Sheet1!$D$2),"2","ERROR")),IF(AND(H55&gt;=Sheet1!$C$1,H55&lt;=Sheet1!$D$1),"1",IF(AND(H55&gt;=Sheet1!$C$2,H55&lt;=Sheet1!$D$2),"2",IF(OR(H55&gt;=Sheet1!$C$3,H55&lt;=Sheet1!$D$3),"3","ERROR")))))</f>
        <v/>
      </c>
      <c r="J55" s="49" t="str">
        <f>IF(H55="","",IF(AND(H55&gt;=Sheet1!$F$1,H55&lt;=Sheet1!$G$1),"1",IF(AND(H55&gt;=Sheet1!$F$2,H55&lt;=Sheet1!$G$2),"2",IF(AND(H55&gt;=Sheet1!$F$3,H55&lt;=Sheet1!$G$3),"3",IF(AND(H55&gt;=Sheet1!$F$4,H55&lt;=Sheet1!$G$4),"4",IF(AND(H55&gt;=Sheet1!$F$5,H55&lt;=Sheet1!$G$5),"5",IF(AND(H55&gt;=Sheet1!$F$7,H55&lt;=Sheet1!$G$7),"7",IF(AND(H55&gt;=Sheet1!$F$8,H55&lt;=Sheet1!$G$8),"8",IF(OR(H55&gt;=Sheet1!$F$6,H55&lt;=Sheet1!$G$6),"6","ERROR")))))))))</f>
        <v/>
      </c>
      <c r="K55" s="4"/>
      <c r="L55" s="4"/>
      <c r="M55" s="6"/>
      <c r="N55" s="6"/>
      <c r="O55" s="8"/>
      <c r="P55" s="4"/>
      <c r="Q55" s="4"/>
      <c r="R55" s="5"/>
      <c r="S55" s="4"/>
      <c r="T55" s="4"/>
      <c r="U55" s="4"/>
      <c r="V55" s="4"/>
      <c r="W55" s="4"/>
      <c r="X55" s="4"/>
      <c r="Y55" s="4"/>
      <c r="Z55" s="4"/>
      <c r="AA55" s="4"/>
      <c r="AB55" s="4"/>
      <c r="AC55" s="50"/>
      <c r="AD55" s="50"/>
      <c r="AE55" s="50"/>
    </row>
    <row r="56" spans="1:31">
      <c r="A56" s="4"/>
      <c r="B56" s="4"/>
      <c r="C56" s="65"/>
      <c r="D56" s="7"/>
      <c r="E56" s="7"/>
      <c r="F56" s="48" t="str">
        <f t="shared" si="0"/>
        <v xml:space="preserve"> </v>
      </c>
      <c r="G56" s="48" t="str">
        <f t="shared" si="1"/>
        <v xml:space="preserve"> </v>
      </c>
      <c r="H56" s="28"/>
      <c r="I56" s="48" t="str">
        <f>IF(H56="","",IF(Sheet1!$A$1=2,IF(AND(H56&gt;=Sheet1!$C$1,H56&lt;=Sheet1!$D$1),"1",IF(OR(H56&gt;=Sheet1!$C$2,H56&lt;=Sheet1!$D$2),"2","ERROR")),IF(AND(H56&gt;=Sheet1!$C$1,H56&lt;=Sheet1!$D$1),"1",IF(AND(H56&gt;=Sheet1!$C$2,H56&lt;=Sheet1!$D$2),"2",IF(OR(H56&gt;=Sheet1!$C$3,H56&lt;=Sheet1!$D$3),"3","ERROR")))))</f>
        <v/>
      </c>
      <c r="J56" s="49" t="str">
        <f>IF(H56="","",IF(AND(H56&gt;=Sheet1!$F$1,H56&lt;=Sheet1!$G$1),"1",IF(AND(H56&gt;=Sheet1!$F$2,H56&lt;=Sheet1!$G$2),"2",IF(AND(H56&gt;=Sheet1!$F$3,H56&lt;=Sheet1!$G$3),"3",IF(AND(H56&gt;=Sheet1!$F$4,H56&lt;=Sheet1!$G$4),"4",IF(AND(H56&gt;=Sheet1!$F$5,H56&lt;=Sheet1!$G$5),"5",IF(AND(H56&gt;=Sheet1!$F$7,H56&lt;=Sheet1!$G$7),"7",IF(AND(H56&gt;=Sheet1!$F$8,H56&lt;=Sheet1!$G$8),"8",IF(OR(H56&gt;=Sheet1!$F$6,H56&lt;=Sheet1!$G$6),"6","ERROR")))))))))</f>
        <v/>
      </c>
      <c r="K56" s="4"/>
      <c r="L56" s="4"/>
      <c r="M56" s="6"/>
      <c r="N56" s="6"/>
      <c r="O56" s="8"/>
      <c r="P56" s="4"/>
      <c r="Q56" s="4"/>
      <c r="R56" s="5"/>
      <c r="S56" s="4"/>
      <c r="T56" s="4"/>
      <c r="U56" s="4"/>
      <c r="V56" s="4"/>
      <c r="W56" s="4"/>
      <c r="X56" s="4"/>
      <c r="Y56" s="4"/>
      <c r="Z56" s="4"/>
      <c r="AA56" s="4"/>
      <c r="AB56" s="4"/>
      <c r="AC56" s="50"/>
      <c r="AD56" s="50"/>
      <c r="AE56" s="50"/>
    </row>
    <row r="57" spans="1:31">
      <c r="A57" s="4"/>
      <c r="B57" s="4"/>
      <c r="C57" s="65"/>
      <c r="D57" s="7"/>
      <c r="E57" s="7"/>
      <c r="F57" s="48" t="str">
        <f t="shared" si="0"/>
        <v xml:space="preserve"> </v>
      </c>
      <c r="G57" s="48" t="str">
        <f t="shared" si="1"/>
        <v xml:space="preserve"> </v>
      </c>
      <c r="H57" s="28"/>
      <c r="I57" s="48" t="str">
        <f>IF(H57="","",IF(Sheet1!$A$1=2,IF(AND(H57&gt;=Sheet1!$C$1,H57&lt;=Sheet1!$D$1),"1",IF(OR(H57&gt;=Sheet1!$C$2,H57&lt;=Sheet1!$D$2),"2","ERROR")),IF(AND(H57&gt;=Sheet1!$C$1,H57&lt;=Sheet1!$D$1),"1",IF(AND(H57&gt;=Sheet1!$C$2,H57&lt;=Sheet1!$D$2),"2",IF(OR(H57&gt;=Sheet1!$C$3,H57&lt;=Sheet1!$D$3),"3","ERROR")))))</f>
        <v/>
      </c>
      <c r="J57" s="49" t="str">
        <f>IF(H57="","",IF(AND(H57&gt;=Sheet1!$F$1,H57&lt;=Sheet1!$G$1),"1",IF(AND(H57&gt;=Sheet1!$F$2,H57&lt;=Sheet1!$G$2),"2",IF(AND(H57&gt;=Sheet1!$F$3,H57&lt;=Sheet1!$G$3),"3",IF(AND(H57&gt;=Sheet1!$F$4,H57&lt;=Sheet1!$G$4),"4",IF(AND(H57&gt;=Sheet1!$F$5,H57&lt;=Sheet1!$G$5),"5",IF(AND(H57&gt;=Sheet1!$F$7,H57&lt;=Sheet1!$G$7),"7",IF(AND(H57&gt;=Sheet1!$F$8,H57&lt;=Sheet1!$G$8),"8",IF(OR(H57&gt;=Sheet1!$F$6,H57&lt;=Sheet1!$G$6),"6","ERROR")))))))))</f>
        <v/>
      </c>
      <c r="K57" s="4"/>
      <c r="L57" s="4"/>
      <c r="M57" s="6"/>
      <c r="N57" s="6"/>
      <c r="O57" s="8"/>
      <c r="P57" s="4"/>
      <c r="Q57" s="4"/>
      <c r="R57" s="5"/>
      <c r="S57" s="4"/>
      <c r="T57" s="4"/>
      <c r="U57" s="4"/>
      <c r="V57" s="4"/>
      <c r="W57" s="4"/>
      <c r="X57" s="4"/>
      <c r="Y57" s="4"/>
      <c r="Z57" s="4"/>
      <c r="AA57" s="4"/>
      <c r="AB57" s="4"/>
      <c r="AC57" s="50"/>
      <c r="AD57" s="50"/>
      <c r="AE57" s="50"/>
    </row>
    <row r="58" spans="1:31">
      <c r="A58" s="4"/>
      <c r="B58" s="4"/>
      <c r="C58" s="65"/>
      <c r="D58" s="7"/>
      <c r="E58" s="7"/>
      <c r="F58" s="48" t="str">
        <f t="shared" si="0"/>
        <v xml:space="preserve"> </v>
      </c>
      <c r="G58" s="48" t="str">
        <f t="shared" si="1"/>
        <v xml:space="preserve"> </v>
      </c>
      <c r="H58" s="28"/>
      <c r="I58" s="48" t="str">
        <f>IF(H58="","",IF(Sheet1!$A$1=2,IF(AND(H58&gt;=Sheet1!$C$1,H58&lt;=Sheet1!$D$1),"1",IF(OR(H58&gt;=Sheet1!$C$2,H58&lt;=Sheet1!$D$2),"2","ERROR")),IF(AND(H58&gt;=Sheet1!$C$1,H58&lt;=Sheet1!$D$1),"1",IF(AND(H58&gt;=Sheet1!$C$2,H58&lt;=Sheet1!$D$2),"2",IF(OR(H58&gt;=Sheet1!$C$3,H58&lt;=Sheet1!$D$3),"3","ERROR")))))</f>
        <v/>
      </c>
      <c r="J58" s="49" t="str">
        <f>IF(H58="","",IF(AND(H58&gt;=Sheet1!$F$1,H58&lt;=Sheet1!$G$1),"1",IF(AND(H58&gt;=Sheet1!$F$2,H58&lt;=Sheet1!$G$2),"2",IF(AND(H58&gt;=Sheet1!$F$3,H58&lt;=Sheet1!$G$3),"3",IF(AND(H58&gt;=Sheet1!$F$4,H58&lt;=Sheet1!$G$4),"4",IF(AND(H58&gt;=Sheet1!$F$5,H58&lt;=Sheet1!$G$5),"5",IF(AND(H58&gt;=Sheet1!$F$7,H58&lt;=Sheet1!$G$7),"7",IF(AND(H58&gt;=Sheet1!$F$8,H58&lt;=Sheet1!$G$8),"8",IF(OR(H58&gt;=Sheet1!$F$6,H58&lt;=Sheet1!$G$6),"6","ERROR")))))))))</f>
        <v/>
      </c>
      <c r="K58" s="4"/>
      <c r="L58" s="4"/>
      <c r="M58" s="6"/>
      <c r="N58" s="6"/>
      <c r="O58" s="8"/>
      <c r="P58" s="4"/>
      <c r="Q58" s="4"/>
      <c r="R58" s="5"/>
      <c r="S58" s="4"/>
      <c r="T58" s="4"/>
      <c r="U58" s="4"/>
      <c r="V58" s="4"/>
      <c r="W58" s="4"/>
      <c r="X58" s="4"/>
      <c r="Y58" s="4"/>
      <c r="Z58" s="4"/>
      <c r="AA58" s="4"/>
      <c r="AB58" s="4"/>
      <c r="AC58" s="50"/>
      <c r="AD58" s="50"/>
      <c r="AE58" s="50"/>
    </row>
    <row r="59" spans="1:31">
      <c r="A59" s="4"/>
      <c r="B59" s="4"/>
      <c r="C59" s="65"/>
      <c r="D59" s="7"/>
      <c r="E59" s="7"/>
      <c r="F59" s="48" t="str">
        <f t="shared" si="0"/>
        <v xml:space="preserve"> </v>
      </c>
      <c r="G59" s="48" t="str">
        <f t="shared" si="1"/>
        <v xml:space="preserve"> </v>
      </c>
      <c r="H59" s="28"/>
      <c r="I59" s="48" t="str">
        <f>IF(H59="","",IF(Sheet1!$A$1=2,IF(AND(H59&gt;=Sheet1!$C$1,H59&lt;=Sheet1!$D$1),"1",IF(OR(H59&gt;=Sheet1!$C$2,H59&lt;=Sheet1!$D$2),"2","ERROR")),IF(AND(H59&gt;=Sheet1!$C$1,H59&lt;=Sheet1!$D$1),"1",IF(AND(H59&gt;=Sheet1!$C$2,H59&lt;=Sheet1!$D$2),"2",IF(OR(H59&gt;=Sheet1!$C$3,H59&lt;=Sheet1!$D$3),"3","ERROR")))))</f>
        <v/>
      </c>
      <c r="J59" s="49" t="str">
        <f>IF(H59="","",IF(AND(H59&gt;=Sheet1!$F$1,H59&lt;=Sheet1!$G$1),"1",IF(AND(H59&gt;=Sheet1!$F$2,H59&lt;=Sheet1!$G$2),"2",IF(AND(H59&gt;=Sheet1!$F$3,H59&lt;=Sheet1!$G$3),"3",IF(AND(H59&gt;=Sheet1!$F$4,H59&lt;=Sheet1!$G$4),"4",IF(AND(H59&gt;=Sheet1!$F$5,H59&lt;=Sheet1!$G$5),"5",IF(AND(H59&gt;=Sheet1!$F$7,H59&lt;=Sheet1!$G$7),"7",IF(AND(H59&gt;=Sheet1!$F$8,H59&lt;=Sheet1!$G$8),"8",IF(OR(H59&gt;=Sheet1!$F$6,H59&lt;=Sheet1!$G$6),"6","ERROR")))))))))</f>
        <v/>
      </c>
      <c r="K59" s="4"/>
      <c r="L59" s="4"/>
      <c r="M59" s="6"/>
      <c r="N59" s="6"/>
      <c r="O59" s="8"/>
      <c r="P59" s="4"/>
      <c r="Q59" s="4"/>
      <c r="R59" s="5"/>
      <c r="S59" s="4"/>
      <c r="T59" s="4"/>
      <c r="U59" s="4"/>
      <c r="V59" s="4"/>
      <c r="W59" s="4"/>
      <c r="X59" s="4"/>
      <c r="Y59" s="4"/>
      <c r="Z59" s="4"/>
      <c r="AA59" s="4"/>
      <c r="AB59" s="4"/>
      <c r="AC59" s="50"/>
      <c r="AD59" s="50"/>
      <c r="AE59" s="50"/>
    </row>
    <row r="60" spans="1:31">
      <c r="A60" s="4"/>
      <c r="B60" s="4"/>
      <c r="C60" s="65"/>
      <c r="D60" s="7"/>
      <c r="E60" s="7"/>
      <c r="F60" s="48" t="str">
        <f t="shared" si="0"/>
        <v xml:space="preserve"> </v>
      </c>
      <c r="G60" s="48" t="str">
        <f t="shared" si="1"/>
        <v xml:space="preserve"> </v>
      </c>
      <c r="H60" s="28"/>
      <c r="I60" s="48" t="str">
        <f>IF(H60="","",IF(Sheet1!$A$1=2,IF(AND(H60&gt;=Sheet1!$C$1,H60&lt;=Sheet1!$D$1),"1",IF(OR(H60&gt;=Sheet1!$C$2,H60&lt;=Sheet1!$D$2),"2","ERROR")),IF(AND(H60&gt;=Sheet1!$C$1,H60&lt;=Sheet1!$D$1),"1",IF(AND(H60&gt;=Sheet1!$C$2,H60&lt;=Sheet1!$D$2),"2",IF(OR(H60&gt;=Sheet1!$C$3,H60&lt;=Sheet1!$D$3),"3","ERROR")))))</f>
        <v/>
      </c>
      <c r="J60" s="49" t="str">
        <f>IF(H60="","",IF(AND(H60&gt;=Sheet1!$F$1,H60&lt;=Sheet1!$G$1),"1",IF(AND(H60&gt;=Sheet1!$F$2,H60&lt;=Sheet1!$G$2),"2",IF(AND(H60&gt;=Sheet1!$F$3,H60&lt;=Sheet1!$G$3),"3",IF(AND(H60&gt;=Sheet1!$F$4,H60&lt;=Sheet1!$G$4),"4",IF(AND(H60&gt;=Sheet1!$F$5,H60&lt;=Sheet1!$G$5),"5",IF(AND(H60&gt;=Sheet1!$F$7,H60&lt;=Sheet1!$G$7),"7",IF(AND(H60&gt;=Sheet1!$F$8,H60&lt;=Sheet1!$G$8),"8",IF(OR(H60&gt;=Sheet1!$F$6,H60&lt;=Sheet1!$G$6),"6","ERROR")))))))))</f>
        <v/>
      </c>
      <c r="K60" s="4"/>
      <c r="L60" s="4"/>
      <c r="M60" s="6"/>
      <c r="N60" s="6"/>
      <c r="O60" s="8"/>
      <c r="P60" s="4"/>
      <c r="Q60" s="4"/>
      <c r="R60" s="5"/>
      <c r="S60" s="4"/>
      <c r="T60" s="4"/>
      <c r="U60" s="4"/>
      <c r="V60" s="4"/>
      <c r="W60" s="4"/>
      <c r="X60" s="4"/>
      <c r="Y60" s="4"/>
      <c r="Z60" s="4"/>
      <c r="AA60" s="4"/>
      <c r="AB60" s="4"/>
      <c r="AC60" s="50"/>
      <c r="AD60" s="50"/>
      <c r="AE60" s="50"/>
    </row>
    <row r="61" spans="1:31">
      <c r="A61" s="4"/>
      <c r="B61" s="4"/>
      <c r="C61" s="65"/>
      <c r="D61" s="7"/>
      <c r="E61" s="7"/>
      <c r="F61" s="48" t="str">
        <f t="shared" si="0"/>
        <v xml:space="preserve"> </v>
      </c>
      <c r="G61" s="48" t="str">
        <f t="shared" si="1"/>
        <v xml:space="preserve"> </v>
      </c>
      <c r="H61" s="28"/>
      <c r="I61" s="48" t="str">
        <f>IF(H61="","",IF(Sheet1!$A$1=2,IF(AND(H61&gt;=Sheet1!$C$1,H61&lt;=Sheet1!$D$1),"1",IF(OR(H61&gt;=Sheet1!$C$2,H61&lt;=Sheet1!$D$2),"2","ERROR")),IF(AND(H61&gt;=Sheet1!$C$1,H61&lt;=Sheet1!$D$1),"1",IF(AND(H61&gt;=Sheet1!$C$2,H61&lt;=Sheet1!$D$2),"2",IF(OR(H61&gt;=Sheet1!$C$3,H61&lt;=Sheet1!$D$3),"3","ERROR")))))</f>
        <v/>
      </c>
      <c r="J61" s="49" t="str">
        <f>IF(H61="","",IF(AND(H61&gt;=Sheet1!$F$1,H61&lt;=Sheet1!$G$1),"1",IF(AND(H61&gt;=Sheet1!$F$2,H61&lt;=Sheet1!$G$2),"2",IF(AND(H61&gt;=Sheet1!$F$3,H61&lt;=Sheet1!$G$3),"3",IF(AND(H61&gt;=Sheet1!$F$4,H61&lt;=Sheet1!$G$4),"4",IF(AND(H61&gt;=Sheet1!$F$5,H61&lt;=Sheet1!$G$5),"5",IF(AND(H61&gt;=Sheet1!$F$7,H61&lt;=Sheet1!$G$7),"7",IF(AND(H61&gt;=Sheet1!$F$8,H61&lt;=Sheet1!$G$8),"8",IF(OR(H61&gt;=Sheet1!$F$6,H61&lt;=Sheet1!$G$6),"6","ERROR")))))))))</f>
        <v/>
      </c>
      <c r="K61" s="4"/>
      <c r="L61" s="4"/>
      <c r="M61" s="6"/>
      <c r="N61" s="6"/>
      <c r="O61" s="8"/>
      <c r="P61" s="4"/>
      <c r="Q61" s="4"/>
      <c r="R61" s="5"/>
      <c r="S61" s="4"/>
      <c r="T61" s="4"/>
      <c r="U61" s="4"/>
      <c r="V61" s="4"/>
      <c r="W61" s="4"/>
      <c r="X61" s="4"/>
      <c r="Y61" s="4"/>
      <c r="Z61" s="4"/>
      <c r="AA61" s="4"/>
      <c r="AB61" s="4"/>
      <c r="AC61" s="50"/>
      <c r="AD61" s="50"/>
      <c r="AE61" s="50"/>
    </row>
    <row r="62" spans="1:31">
      <c r="A62" s="4"/>
      <c r="B62" s="4"/>
      <c r="C62" s="65"/>
      <c r="D62" s="7"/>
      <c r="E62" s="7"/>
      <c r="F62" s="48" t="str">
        <f t="shared" si="0"/>
        <v xml:space="preserve"> </v>
      </c>
      <c r="G62" s="48" t="str">
        <f t="shared" si="1"/>
        <v xml:space="preserve"> </v>
      </c>
      <c r="H62" s="28"/>
      <c r="I62" s="48" t="str">
        <f>IF(H62="","",IF(Sheet1!$A$1=2,IF(AND(H62&gt;=Sheet1!$C$1,H62&lt;=Sheet1!$D$1),"1",IF(OR(H62&gt;=Sheet1!$C$2,H62&lt;=Sheet1!$D$2),"2","ERROR")),IF(AND(H62&gt;=Sheet1!$C$1,H62&lt;=Sheet1!$D$1),"1",IF(AND(H62&gt;=Sheet1!$C$2,H62&lt;=Sheet1!$D$2),"2",IF(OR(H62&gt;=Sheet1!$C$3,H62&lt;=Sheet1!$D$3),"3","ERROR")))))</f>
        <v/>
      </c>
      <c r="J62" s="49" t="str">
        <f>IF(H62="","",IF(AND(H62&gt;=Sheet1!$F$1,H62&lt;=Sheet1!$G$1),"1",IF(AND(H62&gt;=Sheet1!$F$2,H62&lt;=Sheet1!$G$2),"2",IF(AND(H62&gt;=Sheet1!$F$3,H62&lt;=Sheet1!$G$3),"3",IF(AND(H62&gt;=Sheet1!$F$4,H62&lt;=Sheet1!$G$4),"4",IF(AND(H62&gt;=Sheet1!$F$5,H62&lt;=Sheet1!$G$5),"5",IF(AND(H62&gt;=Sheet1!$F$7,H62&lt;=Sheet1!$G$7),"7",IF(AND(H62&gt;=Sheet1!$F$8,H62&lt;=Sheet1!$G$8),"8",IF(OR(H62&gt;=Sheet1!$F$6,H62&lt;=Sheet1!$G$6),"6","ERROR")))))))))</f>
        <v/>
      </c>
      <c r="K62" s="4"/>
      <c r="L62" s="4"/>
      <c r="M62" s="6"/>
      <c r="N62" s="6"/>
      <c r="O62" s="8"/>
      <c r="P62" s="4"/>
      <c r="Q62" s="4"/>
      <c r="R62" s="5"/>
      <c r="S62" s="4"/>
      <c r="T62" s="4"/>
      <c r="U62" s="4"/>
      <c r="V62" s="4"/>
      <c r="W62" s="4"/>
      <c r="X62" s="4"/>
      <c r="Y62" s="4"/>
      <c r="Z62" s="4"/>
      <c r="AA62" s="4"/>
      <c r="AB62" s="4"/>
      <c r="AC62" s="50"/>
      <c r="AD62" s="50"/>
      <c r="AE62" s="50"/>
    </row>
    <row r="63" spans="1:31" ht="30" hidden="1">
      <c r="A63" s="51" t="s">
        <v>150</v>
      </c>
      <c r="B63" s="51"/>
      <c r="C63" s="51"/>
      <c r="D63" s="51"/>
      <c r="E63" s="53">
        <f>COUNT(E3:E62)</f>
        <v>0</v>
      </c>
      <c r="F63" s="52">
        <f>COUNTIF(F3:F62,"X")</f>
        <v>0</v>
      </c>
      <c r="G63" s="52"/>
      <c r="H63" s="52"/>
      <c r="I63" s="52"/>
      <c r="J63" s="52"/>
      <c r="K63" s="52"/>
      <c r="L63" s="52"/>
      <c r="M63" s="52">
        <f>COUNTIF(M3:M62,"X")</f>
        <v>0</v>
      </c>
      <c r="N63" s="52">
        <f>COUNTIF(N3:N62,"X")</f>
        <v>0</v>
      </c>
      <c r="O63" s="52">
        <f>COUNTIF(O3:O62,"X")</f>
        <v>0</v>
      </c>
      <c r="P63" s="52"/>
      <c r="Q63" s="52"/>
      <c r="R63" s="52"/>
      <c r="S63" s="52">
        <f t="shared" ref="S63:Z63" si="2">COUNTIF(S3:S62,"X")</f>
        <v>0</v>
      </c>
      <c r="T63" s="52">
        <f t="shared" si="2"/>
        <v>0</v>
      </c>
      <c r="U63" s="52">
        <f t="shared" si="2"/>
        <v>0</v>
      </c>
      <c r="V63" s="52">
        <f t="shared" si="2"/>
        <v>0</v>
      </c>
      <c r="W63" s="52">
        <f t="shared" si="2"/>
        <v>0</v>
      </c>
      <c r="X63" s="52">
        <f t="shared" si="2"/>
        <v>0</v>
      </c>
      <c r="Y63" s="52">
        <f t="shared" si="2"/>
        <v>0</v>
      </c>
      <c r="Z63" s="52">
        <f t="shared" si="2"/>
        <v>0</v>
      </c>
      <c r="AA63" s="52">
        <f>COUNTIF(AA3:AA62,"X")</f>
        <v>0</v>
      </c>
      <c r="AB63" s="61"/>
      <c r="AC63" s="50"/>
      <c r="AD63" s="50"/>
      <c r="AE63" s="50"/>
    </row>
    <row r="64" spans="1:31">
      <c r="A64" s="47"/>
      <c r="B64" s="47"/>
      <c r="C64" s="47"/>
      <c r="D64" s="55"/>
      <c r="E64" s="47"/>
      <c r="F64" s="47"/>
      <c r="G64" s="47"/>
      <c r="H64" s="47"/>
      <c r="I64" s="55"/>
      <c r="J64" s="47"/>
      <c r="K64" s="47"/>
      <c r="M64" s="47"/>
      <c r="P64" s="47"/>
      <c r="Q64" s="47"/>
      <c r="R64" s="47"/>
      <c r="S64" s="47"/>
      <c r="T64" s="47"/>
      <c r="U64" s="47"/>
      <c r="V64" s="47"/>
      <c r="W64" s="47"/>
      <c r="X64" s="47"/>
      <c r="Y64" s="47"/>
      <c r="Z64" s="47"/>
      <c r="AA64" s="47"/>
      <c r="AB64" s="47"/>
      <c r="AC64" s="47"/>
      <c r="AD64" s="47"/>
      <c r="AE64" s="47"/>
    </row>
    <row r="65" spans="1:3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sheetData>
  <sheetProtection sheet="1" objects="1" scenarios="1" formatColumns="0" formatRows="0"/>
  <mergeCells count="2">
    <mergeCell ref="S1:Z1"/>
    <mergeCell ref="A1:C1"/>
  </mergeCells>
  <dataValidations count="11">
    <dataValidation type="list" allowBlank="1" showInputMessage="1" showErrorMessage="1" error="Enter X in applicable columns" sqref="S3:Z62" xr:uid="{F777B8E8-A029-4A0E-8857-B9297CA80DE1}">
      <formula1>"X"</formula1>
    </dataValidation>
    <dataValidation type="list" allowBlank="1" showInputMessage="1" showErrorMessage="1" error="Enter Activity Prior to Fall Code_x000a_1 = walking_x000a_2 = transfer_x000a_3 = bed_x000a_4 = chair_x000a_5 = other" sqref="L3:L62" xr:uid="{43B57E44-DE65-47F6-AF46-DE6787865CCA}">
      <formula1>"1, 2, 3, 4, 5"</formula1>
    </dataValidation>
    <dataValidation type="list" allowBlank="1" showInputMessage="1" showErrorMessage="1" error="Enter 'X' if answer to question is 'yes'" sqref="AA3:AA62 N3:O62 M4:M62 M3" xr:uid="{87524003-49A7-4D60-A019-65AFA595D145}">
      <formula1>"X"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4:P62" xr:uid="{AD24F77A-05A3-4FA2-9EC2-CBD0BA07A2C5}">
      <formula1>IF(ISBLANK(O4),"",COUNTIF(InjuryCode,P4)=1)</formula1>
    </dataValidation>
    <dataValidation type="time" allowBlank="1" showInputMessage="1" showErrorMessage="1" errorTitle="Incorrect Time Format" error="Enter specific time with a space between AM or PM (e.g., 1:45 AM)" sqref="H3:H62" xr:uid="{4A04509C-E2C0-474C-ABD1-8D1B5CCD8439}">
      <formula1>0</formula1>
      <formula2>0.999305555555556</formula2>
    </dataValidation>
    <dataValidation type="custom" showInputMessage="1" showErrorMessage="1" error="Only if fall resulted in injury, enter Tx Location Code_x000a_1 = facility_x000a_2 = emergency room_x000a_3 = admitted" sqref="Q4:Q62" xr:uid="{C2487A22-AEE6-4B0E-950D-4F64D6FA24C9}">
      <formula1>IF(ISBLANK(O4),"",COUNTIF(TxLocationCode,Q4)=1)</formula1>
    </dataValidation>
    <dataValidation type="list" allowBlank="1" showInputMessage="1" showErrorMessage="1" error="Enter Location of Fall Code_x000a_1 = in room_x000a_2 = bathroom_x000a_3 = hallway_x000a_4 = dining room_x000a_5 = activities_x000a_6 = therapy_x000a_7 = beauty/barber_x000a_8 = shower/tub_x000a_9 = nrsg station_x000a_10 = out of facility_x000a_11 = common area_x000a_12 = other" sqref="K3:K62" xr:uid="{698E038B-C7A9-4520-ACDE-3F8B65BCF80A}">
      <formula1>"1, 2, 3, 4, 5, 6, 7, 8, 9, 10, 11, 12"</formula1>
    </dataValidation>
    <dataValidation type="list" allowBlank="1" showInputMessage="1" showErrorMessage="1" error="Enter Time Code_x000a_1 = 7am-10am_x000a_2 = 10am-1pm_x000a_3 = 1pm-4pm_x000a_4 = 4pm-7pm_x000a_5 = 7pm-10pm_x000a_6 = 10pm-1am_x000a_7 = 1am-4am_x000a_8 = 4am-7am" sqref="J3:J62" xr:uid="{910F374F-2181-4F18-B858-9EBD6CA31461}">
      <formula1>"1, 2, 3, 4, 5, 6, 7, 8"</formula1>
    </dataValidation>
    <dataValidation type="custom" showInputMessage="1" showErrorMessage="1" error="Only enter a description if the fall resulted in an injury." sqref="R3:R62" xr:uid="{A9CAFD48-286A-4C35-82B7-2874CB751238}">
      <formula1>$O3="X"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3" xr:uid="{FEA48B9C-42A9-4BDB-8C2C-FE5FD2F24C5B}">
      <formula1>IF(ISBLANK(O3),"",COUNTIF(InjuryCode,P3)=1)</formula1>
    </dataValidation>
    <dataValidation type="custom" showInputMessage="1" showErrorMessage="1" error="Only if fall resulted in injury, enter Tx Location Code_x000a_1 = facility_x000a_2 = emergency room_x000a_3 = admitted" sqref="Q3" xr:uid="{41E61205-7412-4D2A-9941-63184EF496C9}">
      <formula1>IF(ISBLANK(O3),"",COUNTIF(TxLocationCode,Q3)=1)</formula1>
    </dataValidation>
  </dataValidations>
  <pageMargins left="0.36" right="0.25" top="0.5" bottom="0.62" header="0.28999999999999998" footer="0.4"/>
  <pageSetup scale="39" fitToHeight="0" orientation="landscape" r:id="rId1"/>
  <headerFooter alignWithMargins="0">
    <oddHeader>&amp;L&amp;"Arial Narrow,Bold"&amp;16&amp;F</oddHeader>
    <oddFooter>&amp;L&amp;"Arial Narrow,Bold"&amp;16&amp;A&amp;C&amp;"Arial Narrow,Bold"&amp;14&amp;P of &amp;N</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689E5-183F-48B2-A80E-A8961DAA0943}">
  <sheetPr codeName="Sheet20">
    <tabColor rgb="FFFDEFA6"/>
    <pageSetUpPr fitToPage="1"/>
  </sheetPr>
  <dimension ref="A1:AF65"/>
  <sheetViews>
    <sheetView showGridLines="0" zoomScaleNormal="100" workbookViewId="0">
      <pane xSplit="1" ySplit="2" topLeftCell="B3" activePane="bottomRight" state="frozen"/>
      <selection pane="topRight" activeCell="AB3" sqref="AB3"/>
      <selection pane="bottomLeft" activeCell="AB3" sqref="AB3"/>
      <selection pane="bottomRight" sqref="A1:C1"/>
    </sheetView>
  </sheetViews>
  <sheetFormatPr defaultColWidth="9.140625" defaultRowHeight="15"/>
  <cols>
    <col min="1" max="1" width="22.85546875" style="50" bestFit="1" customWidth="1"/>
    <col min="2" max="2" width="22.85546875" style="50" customWidth="1"/>
    <col min="3" max="3" width="21.85546875" style="57" bestFit="1" customWidth="1"/>
    <col min="4" max="4" width="22.28515625" style="59" bestFit="1" customWidth="1"/>
    <col min="5" max="5" width="22.28515625" style="58" customWidth="1"/>
    <col min="6" max="7" width="23.7109375" style="58" hidden="1" customWidth="1"/>
    <col min="8" max="8" width="23.7109375" style="58" customWidth="1"/>
    <col min="9" max="9" width="23" style="59" hidden="1" customWidth="1"/>
    <col min="10" max="10" width="23.42578125" style="58" hidden="1" customWidth="1"/>
    <col min="11" max="11" width="19.5703125" style="60" bestFit="1" customWidth="1"/>
    <col min="12" max="12" width="23.7109375" style="47" bestFit="1" customWidth="1"/>
    <col min="13" max="13" width="32.140625" style="58" customWidth="1"/>
    <col min="14" max="14" width="23.7109375" style="47" bestFit="1" customWidth="1"/>
    <col min="15" max="15" width="21" style="56" bestFit="1" customWidth="1"/>
    <col min="16" max="16" width="16" style="58" bestFit="1" customWidth="1"/>
    <col min="17" max="17" width="19.140625" style="58" customWidth="1"/>
    <col min="18" max="18" width="22.85546875" style="58" bestFit="1" customWidth="1"/>
    <col min="19" max="19" width="3.7109375" style="58" bestFit="1" customWidth="1"/>
    <col min="20" max="26" width="4.28515625" style="58" customWidth="1"/>
    <col min="27" max="27" width="14.7109375" style="58" customWidth="1"/>
    <col min="28" max="28" width="20.42578125" style="58" customWidth="1"/>
    <col min="29" max="29" width="9.140625" style="58" customWidth="1"/>
    <col min="30" max="31" width="9.140625" style="58"/>
    <col min="32" max="16384" width="9.140625" style="50"/>
  </cols>
  <sheetData>
    <row r="1" spans="1:32" s="43" customFormat="1" ht="52.5" customHeight="1">
      <c r="A1" s="159" t="str">
        <f>IF('General Info'!K4="","MONTH 9",'General Info'!K4)</f>
        <v>Month_9</v>
      </c>
      <c r="B1" s="160"/>
      <c r="C1" s="160"/>
      <c r="D1" s="38"/>
      <c r="E1" s="38"/>
      <c r="F1" s="38"/>
      <c r="G1" s="38"/>
      <c r="H1" s="39"/>
      <c r="I1" s="39"/>
      <c r="J1" s="39"/>
      <c r="K1" s="39"/>
      <c r="L1" s="39"/>
      <c r="M1" s="38"/>
      <c r="N1" s="39"/>
      <c r="O1" s="40"/>
      <c r="P1" s="38"/>
      <c r="Q1" s="38"/>
      <c r="R1" s="38"/>
      <c r="S1" s="156" t="s">
        <v>129</v>
      </c>
      <c r="T1" s="157"/>
      <c r="U1" s="157"/>
      <c r="V1" s="157"/>
      <c r="W1" s="157"/>
      <c r="X1" s="157"/>
      <c r="Y1" s="157"/>
      <c r="Z1" s="158"/>
      <c r="AA1" s="80"/>
      <c r="AB1" s="41"/>
      <c r="AC1" s="42"/>
      <c r="AD1" s="42"/>
      <c r="AE1" s="42"/>
      <c r="AF1" s="42"/>
    </row>
    <row r="2" spans="1:32" s="47" customFormat="1" ht="195">
      <c r="A2" s="44" t="s">
        <v>130</v>
      </c>
      <c r="B2" s="44" t="s">
        <v>131</v>
      </c>
      <c r="C2" s="44" t="s">
        <v>132</v>
      </c>
      <c r="D2" s="44" t="s">
        <v>133</v>
      </c>
      <c r="E2" s="44" t="s">
        <v>134</v>
      </c>
      <c r="F2" s="45" t="s">
        <v>135</v>
      </c>
      <c r="G2" s="45" t="s">
        <v>136</v>
      </c>
      <c r="H2" s="44" t="s">
        <v>137</v>
      </c>
      <c r="I2" s="45" t="s">
        <v>152</v>
      </c>
      <c r="J2" s="45" t="s">
        <v>139</v>
      </c>
      <c r="K2" s="44" t="s">
        <v>140</v>
      </c>
      <c r="L2" s="44" t="s">
        <v>141</v>
      </c>
      <c r="M2" s="44" t="s">
        <v>142</v>
      </c>
      <c r="N2" s="44" t="s">
        <v>143</v>
      </c>
      <c r="O2" s="44" t="s">
        <v>144</v>
      </c>
      <c r="P2" s="44" t="s">
        <v>145</v>
      </c>
      <c r="Q2" s="44" t="s">
        <v>146</v>
      </c>
      <c r="R2" s="44" t="s">
        <v>147</v>
      </c>
      <c r="S2" s="46" t="s">
        <v>47</v>
      </c>
      <c r="T2" s="46" t="s">
        <v>48</v>
      </c>
      <c r="U2" s="46" t="s">
        <v>49</v>
      </c>
      <c r="V2" s="46" t="s">
        <v>50</v>
      </c>
      <c r="W2" s="46" t="s">
        <v>51</v>
      </c>
      <c r="X2" s="46" t="s">
        <v>52</v>
      </c>
      <c r="Y2" s="46" t="s">
        <v>53</v>
      </c>
      <c r="Z2" s="46" t="s">
        <v>54</v>
      </c>
      <c r="AA2" s="44" t="s">
        <v>148</v>
      </c>
      <c r="AB2" s="44" t="s">
        <v>149</v>
      </c>
    </row>
    <row r="3" spans="1:32">
      <c r="A3" s="8"/>
      <c r="B3" s="8"/>
      <c r="C3" s="65"/>
      <c r="D3" s="7"/>
      <c r="E3" s="7"/>
      <c r="F3" s="48" t="str">
        <f t="shared" ref="F3:F34" si="0">IF(ISBLANK(E3)," ",IF((E3-D3&lt;31),"X"," "))</f>
        <v xml:space="preserve"> </v>
      </c>
      <c r="G3" s="48" t="str">
        <f>IF(ISBLANK(E3)," ",WEEKDAY(E3,1))</f>
        <v xml:space="preserve"> </v>
      </c>
      <c r="H3" s="28"/>
      <c r="I3" s="48" t="str">
        <f>IF(H3="","",IF(Sheet1!$A$1=2,IF(AND(H3&gt;=Sheet1!$C$1,H3&lt;=Sheet1!$D$1),"1",IF(OR(H3&gt;=Sheet1!$C$2,H3&lt;=Sheet1!$D$2),"2","ERROR")),IF(AND(H3&gt;=Sheet1!$C$1,H3&lt;=Sheet1!$D$1),"1",IF(AND(H3&gt;=Sheet1!$C$2,H3&lt;=Sheet1!$D$2),"2",IF(OR(H3&gt;=Sheet1!$C$3,H3&lt;=Sheet1!$D$3),"3","ERROR")))))</f>
        <v/>
      </c>
      <c r="J3" s="49" t="str">
        <f>IF(H3="","",IF(AND(H3&gt;=Sheet1!$F$1,H3&lt;=Sheet1!$G$1),"1",IF(AND(H3&gt;=Sheet1!$F$2,H3&lt;=Sheet1!$G$2),"2",IF(AND(H3&gt;=Sheet1!$F$3,H3&lt;=Sheet1!$G$3),"3",IF(AND(H3&gt;=Sheet1!$F$4,H3&lt;=Sheet1!$G$4),"4",IF(AND(H3&gt;=Sheet1!$F$5,H3&lt;=Sheet1!$G$5),"5",IF(AND(H3&gt;=Sheet1!$F$7,H3&lt;=Sheet1!$G$7),"7",IF(AND(H3&gt;=Sheet1!$F$8,H3&lt;=Sheet1!$G$8),"8",IF(OR(H3&gt;=Sheet1!$F$6,H3&lt;=Sheet1!$G$6),"6","ERROR")))))))))</f>
        <v/>
      </c>
      <c r="K3" s="4"/>
      <c r="L3" s="4"/>
      <c r="M3" s="6"/>
      <c r="N3" s="6"/>
      <c r="O3" s="8"/>
      <c r="P3" s="4"/>
      <c r="Q3" s="4"/>
      <c r="R3" s="5"/>
      <c r="S3" s="4"/>
      <c r="T3" s="4"/>
      <c r="U3" s="4"/>
      <c r="V3" s="4"/>
      <c r="W3" s="4"/>
      <c r="X3" s="4"/>
      <c r="Y3" s="4"/>
      <c r="Z3" s="4"/>
      <c r="AA3" s="4"/>
      <c r="AB3" s="4"/>
      <c r="AC3" s="50"/>
      <c r="AD3" s="50"/>
      <c r="AE3" s="50"/>
    </row>
    <row r="4" spans="1:32">
      <c r="A4" s="4"/>
      <c r="B4" s="4"/>
      <c r="C4" s="65"/>
      <c r="D4" s="7"/>
      <c r="E4" s="7"/>
      <c r="F4" s="48" t="str">
        <f t="shared" si="0"/>
        <v xml:space="preserve"> </v>
      </c>
      <c r="G4" s="48" t="str">
        <f t="shared" ref="G4:G62" si="1">IF(ISBLANK(E4)," ",WEEKDAY(E4,1))</f>
        <v xml:space="preserve"> </v>
      </c>
      <c r="H4" s="28"/>
      <c r="I4" s="48" t="str">
        <f>IF(H4="","",IF(Sheet1!$A$1=2,IF(AND(H4&gt;=Sheet1!$C$1,H4&lt;=Sheet1!$D$1),"1",IF(OR(H4&gt;=Sheet1!$C$2,H4&lt;=Sheet1!$D$2),"2","ERROR")),IF(AND(H4&gt;=Sheet1!$C$1,H4&lt;=Sheet1!$D$1),"1",IF(AND(H4&gt;=Sheet1!$C$2,H4&lt;=Sheet1!$D$2),"2",IF(OR(H4&gt;=Sheet1!$C$3,H4&lt;=Sheet1!$D$3),"3","ERROR")))))</f>
        <v/>
      </c>
      <c r="J4" s="49" t="str">
        <f>IF(H4="","",IF(AND(H4&gt;=Sheet1!$F$1,H4&lt;=Sheet1!$G$1),"1",IF(AND(H4&gt;=Sheet1!$F$2,H4&lt;=Sheet1!$G$2),"2",IF(AND(H4&gt;=Sheet1!$F$3,H4&lt;=Sheet1!$G$3),"3",IF(AND(H4&gt;=Sheet1!$F$4,H4&lt;=Sheet1!$G$4),"4",IF(AND(H4&gt;=Sheet1!$F$5,H4&lt;=Sheet1!$G$5),"5",IF(AND(H4&gt;=Sheet1!$F$7,H4&lt;=Sheet1!$G$7),"7",IF(AND(H4&gt;=Sheet1!$F$8,H4&lt;=Sheet1!$G$8),"8",IF(OR(H4&gt;=Sheet1!$F$6,H4&lt;=Sheet1!$G$6),"6","ERROR")))))))))</f>
        <v/>
      </c>
      <c r="K4" s="4"/>
      <c r="L4" s="4"/>
      <c r="M4" s="6"/>
      <c r="N4" s="6"/>
      <c r="O4" s="8"/>
      <c r="P4" s="4"/>
      <c r="Q4" s="4"/>
      <c r="R4" s="5"/>
      <c r="S4" s="4"/>
      <c r="T4" s="4"/>
      <c r="U4" s="4"/>
      <c r="V4" s="4"/>
      <c r="W4" s="4"/>
      <c r="X4" s="4"/>
      <c r="Y4" s="4"/>
      <c r="Z4" s="4"/>
      <c r="AA4" s="4"/>
      <c r="AB4" s="4"/>
      <c r="AC4" s="50"/>
      <c r="AD4" s="50"/>
      <c r="AE4" s="50"/>
    </row>
    <row r="5" spans="1:32">
      <c r="A5" s="4"/>
      <c r="B5" s="4"/>
      <c r="C5" s="65"/>
      <c r="D5" s="7"/>
      <c r="E5" s="7"/>
      <c r="F5" s="48" t="str">
        <f t="shared" si="0"/>
        <v xml:space="preserve"> </v>
      </c>
      <c r="G5" s="48" t="str">
        <f t="shared" si="1"/>
        <v xml:space="preserve"> </v>
      </c>
      <c r="H5" s="28"/>
      <c r="I5" s="48" t="str">
        <f>IF(H5="","",IF(Sheet1!$A$1=2,IF(AND(H5&gt;=Sheet1!$C$1,H5&lt;=Sheet1!$D$1),"1",IF(OR(H5&gt;=Sheet1!$C$2,H5&lt;=Sheet1!$D$2),"2","ERROR")),IF(AND(H5&gt;=Sheet1!$C$1,H5&lt;=Sheet1!$D$1),"1",IF(AND(H5&gt;=Sheet1!$C$2,H5&lt;=Sheet1!$D$2),"2",IF(OR(H5&gt;=Sheet1!$C$3,H5&lt;=Sheet1!$D$3),"3","ERROR")))))</f>
        <v/>
      </c>
      <c r="J5" s="49" t="str">
        <f>IF(H5="","",IF(AND(H5&gt;=Sheet1!$F$1,H5&lt;=Sheet1!$G$1),"1",IF(AND(H5&gt;=Sheet1!$F$2,H5&lt;=Sheet1!$G$2),"2",IF(AND(H5&gt;=Sheet1!$F$3,H5&lt;=Sheet1!$G$3),"3",IF(AND(H5&gt;=Sheet1!$F$4,H5&lt;=Sheet1!$G$4),"4",IF(AND(H5&gt;=Sheet1!$F$5,H5&lt;=Sheet1!$G$5),"5",IF(AND(H5&gt;=Sheet1!$F$7,H5&lt;=Sheet1!$G$7),"7",IF(AND(H5&gt;=Sheet1!$F$8,H5&lt;=Sheet1!$G$8),"8",IF(OR(H5&gt;=Sheet1!$F$6,H5&lt;=Sheet1!$G$6),"6","ERROR")))))))))</f>
        <v/>
      </c>
      <c r="K5" s="4"/>
      <c r="L5" s="4"/>
      <c r="M5" s="6"/>
      <c r="N5" s="6"/>
      <c r="O5" s="8"/>
      <c r="P5" s="4"/>
      <c r="Q5" s="4"/>
      <c r="R5" s="5"/>
      <c r="S5" s="4"/>
      <c r="T5" s="4"/>
      <c r="U5" s="4"/>
      <c r="V5" s="4"/>
      <c r="W5" s="4"/>
      <c r="X5" s="4"/>
      <c r="Y5" s="4"/>
      <c r="Z5" s="4"/>
      <c r="AA5" s="4"/>
      <c r="AB5" s="4"/>
      <c r="AC5" s="50"/>
      <c r="AD5" s="50"/>
      <c r="AE5" s="50"/>
    </row>
    <row r="6" spans="1:32">
      <c r="A6" s="8"/>
      <c r="B6" s="8"/>
      <c r="C6" s="65"/>
      <c r="D6" s="7"/>
      <c r="E6" s="7"/>
      <c r="F6" s="48" t="str">
        <f t="shared" si="0"/>
        <v xml:space="preserve"> </v>
      </c>
      <c r="G6" s="48" t="str">
        <f t="shared" si="1"/>
        <v xml:space="preserve"> </v>
      </c>
      <c r="H6" s="28"/>
      <c r="I6" s="48" t="str">
        <f>IF(H6="","",IF(Sheet1!$A$1=2,IF(AND(H6&gt;=Sheet1!$C$1,H6&lt;=Sheet1!$D$1),"1",IF(OR(H6&gt;=Sheet1!$C$2,H6&lt;=Sheet1!$D$2),"2","ERROR")),IF(AND(H6&gt;=Sheet1!$C$1,H6&lt;=Sheet1!$D$1),"1",IF(AND(H6&gt;=Sheet1!$C$2,H6&lt;=Sheet1!$D$2),"2",IF(OR(H6&gt;=Sheet1!$C$3,H6&lt;=Sheet1!$D$3),"3","ERROR")))))</f>
        <v/>
      </c>
      <c r="J6" s="49" t="str">
        <f>IF(H6="","",IF(AND(H6&gt;=Sheet1!$F$1,H6&lt;=Sheet1!$G$1),"1",IF(AND(H6&gt;=Sheet1!$F$2,H6&lt;=Sheet1!$G$2),"2",IF(AND(H6&gt;=Sheet1!$F$3,H6&lt;=Sheet1!$G$3),"3",IF(AND(H6&gt;=Sheet1!$F$4,H6&lt;=Sheet1!$G$4),"4",IF(AND(H6&gt;=Sheet1!$F$5,H6&lt;=Sheet1!$G$5),"5",IF(AND(H6&gt;=Sheet1!$F$7,H6&lt;=Sheet1!$G$7),"7",IF(AND(H6&gt;=Sheet1!$F$8,H6&lt;=Sheet1!$G$8),"8",IF(OR(H6&gt;=Sheet1!$F$6,H6&lt;=Sheet1!$G$6),"6","ERROR")))))))))</f>
        <v/>
      </c>
      <c r="K6" s="4"/>
      <c r="L6" s="4"/>
      <c r="M6" s="6"/>
      <c r="N6" s="6"/>
      <c r="O6" s="8"/>
      <c r="P6" s="4"/>
      <c r="Q6" s="4"/>
      <c r="R6" s="5"/>
      <c r="S6" s="4"/>
      <c r="T6" s="4"/>
      <c r="U6" s="4"/>
      <c r="V6" s="4"/>
      <c r="W6" s="4"/>
      <c r="X6" s="4"/>
      <c r="Y6" s="4"/>
      <c r="Z6" s="4"/>
      <c r="AA6" s="4"/>
      <c r="AB6" s="4"/>
      <c r="AC6" s="50"/>
      <c r="AD6" s="50"/>
      <c r="AE6" s="50"/>
    </row>
    <row r="7" spans="1:32">
      <c r="A7" s="4"/>
      <c r="B7" s="4"/>
      <c r="C7" s="65"/>
      <c r="D7" s="7"/>
      <c r="E7" s="7"/>
      <c r="F7" s="48" t="str">
        <f t="shared" si="0"/>
        <v xml:space="preserve"> </v>
      </c>
      <c r="G7" s="48" t="str">
        <f t="shared" si="1"/>
        <v xml:space="preserve"> </v>
      </c>
      <c r="H7" s="28"/>
      <c r="I7" s="48" t="str">
        <f>IF(H7="","",IF(Sheet1!$A$1=2,IF(AND(H7&gt;=Sheet1!$C$1,H7&lt;=Sheet1!$D$1),"1",IF(OR(H7&gt;=Sheet1!$C$2,H7&lt;=Sheet1!$D$2),"2","ERROR")),IF(AND(H7&gt;=Sheet1!$C$1,H7&lt;=Sheet1!$D$1),"1",IF(AND(H7&gt;=Sheet1!$C$2,H7&lt;=Sheet1!$D$2),"2",IF(OR(H7&gt;=Sheet1!$C$3,H7&lt;=Sheet1!$D$3),"3","ERROR")))))</f>
        <v/>
      </c>
      <c r="J7" s="49" t="str">
        <f>IF(H7="","",IF(AND(H7&gt;=Sheet1!$F$1,H7&lt;=Sheet1!$G$1),"1",IF(AND(H7&gt;=Sheet1!$F$2,H7&lt;=Sheet1!$G$2),"2",IF(AND(H7&gt;=Sheet1!$F$3,H7&lt;=Sheet1!$G$3),"3",IF(AND(H7&gt;=Sheet1!$F$4,H7&lt;=Sheet1!$G$4),"4",IF(AND(H7&gt;=Sheet1!$F$5,H7&lt;=Sheet1!$G$5),"5",IF(AND(H7&gt;=Sheet1!$F$7,H7&lt;=Sheet1!$G$7),"7",IF(AND(H7&gt;=Sheet1!$F$8,H7&lt;=Sheet1!$G$8),"8",IF(OR(H7&gt;=Sheet1!$F$6,H7&lt;=Sheet1!$G$6),"6","ERROR")))))))))</f>
        <v/>
      </c>
      <c r="K7" s="4"/>
      <c r="L7" s="4"/>
      <c r="M7" s="4"/>
      <c r="N7" s="4"/>
      <c r="O7" s="8"/>
      <c r="P7" s="4"/>
      <c r="Q7" s="4"/>
      <c r="R7" s="5"/>
      <c r="S7" s="4"/>
      <c r="T7" s="4"/>
      <c r="U7" s="4"/>
      <c r="V7" s="4"/>
      <c r="W7" s="4"/>
      <c r="X7" s="4"/>
      <c r="Y7" s="4"/>
      <c r="Z7" s="4"/>
      <c r="AA7" s="4"/>
      <c r="AB7" s="4"/>
      <c r="AC7" s="50"/>
      <c r="AD7" s="50"/>
      <c r="AE7" s="50"/>
    </row>
    <row r="8" spans="1:32">
      <c r="A8" s="8"/>
      <c r="B8" s="8"/>
      <c r="C8" s="65"/>
      <c r="D8" s="7"/>
      <c r="E8" s="7"/>
      <c r="F8" s="48" t="str">
        <f t="shared" si="0"/>
        <v xml:space="preserve"> </v>
      </c>
      <c r="G8" s="48" t="str">
        <f t="shared" si="1"/>
        <v xml:space="preserve"> </v>
      </c>
      <c r="H8" s="28"/>
      <c r="I8" s="48" t="str">
        <f>IF(H8="","",IF(Sheet1!$A$1=2,IF(AND(H8&gt;=Sheet1!$C$1,H8&lt;=Sheet1!$D$1),"1",IF(OR(H8&gt;=Sheet1!$C$2,H8&lt;=Sheet1!$D$2),"2","ERROR")),IF(AND(H8&gt;=Sheet1!$C$1,H8&lt;=Sheet1!$D$1),"1",IF(AND(H8&gt;=Sheet1!$C$2,H8&lt;=Sheet1!$D$2),"2",IF(OR(H8&gt;=Sheet1!$C$3,H8&lt;=Sheet1!$D$3),"3","ERROR")))))</f>
        <v/>
      </c>
      <c r="J8" s="49" t="str">
        <f>IF(H8="","",IF(AND(H8&gt;=Sheet1!$F$1,H8&lt;=Sheet1!$G$1),"1",IF(AND(H8&gt;=Sheet1!$F$2,H8&lt;=Sheet1!$G$2),"2",IF(AND(H8&gt;=Sheet1!$F$3,H8&lt;=Sheet1!$G$3),"3",IF(AND(H8&gt;=Sheet1!$F$4,H8&lt;=Sheet1!$G$4),"4",IF(AND(H8&gt;=Sheet1!$F$5,H8&lt;=Sheet1!$G$5),"5",IF(AND(H8&gt;=Sheet1!$F$7,H8&lt;=Sheet1!$G$7),"7",IF(AND(H8&gt;=Sheet1!$F$8,H8&lt;=Sheet1!$G$8),"8",IF(OR(H8&gt;=Sheet1!$F$6,H8&lt;=Sheet1!$G$6),"6","ERROR")))))))))</f>
        <v/>
      </c>
      <c r="K8" s="4"/>
      <c r="L8" s="4"/>
      <c r="M8" s="6"/>
      <c r="N8" s="6"/>
      <c r="O8" s="8"/>
      <c r="P8" s="4"/>
      <c r="Q8" s="4"/>
      <c r="R8" s="5"/>
      <c r="S8" s="4"/>
      <c r="T8" s="4"/>
      <c r="U8" s="4"/>
      <c r="V8" s="4"/>
      <c r="W8" s="4"/>
      <c r="X8" s="4"/>
      <c r="Y8" s="4"/>
      <c r="Z8" s="4"/>
      <c r="AA8" s="4"/>
      <c r="AB8" s="4"/>
      <c r="AC8" s="50"/>
      <c r="AD8" s="50"/>
      <c r="AE8" s="50"/>
    </row>
    <row r="9" spans="1:32">
      <c r="A9" s="8"/>
      <c r="B9" s="8"/>
      <c r="C9" s="65"/>
      <c r="D9" s="7"/>
      <c r="E9" s="7"/>
      <c r="F9" s="48" t="str">
        <f t="shared" si="0"/>
        <v xml:space="preserve"> </v>
      </c>
      <c r="G9" s="48" t="str">
        <f t="shared" si="1"/>
        <v xml:space="preserve"> </v>
      </c>
      <c r="H9" s="28"/>
      <c r="I9" s="48" t="str">
        <f>IF(H9="","",IF(Sheet1!$A$1=2,IF(AND(H9&gt;=Sheet1!$C$1,H9&lt;=Sheet1!$D$1),"1",IF(OR(H9&gt;=Sheet1!$C$2,H9&lt;=Sheet1!$D$2),"2","ERROR")),IF(AND(H9&gt;=Sheet1!$C$1,H9&lt;=Sheet1!$D$1),"1",IF(AND(H9&gt;=Sheet1!$C$2,H9&lt;=Sheet1!$D$2),"2",IF(OR(H9&gt;=Sheet1!$C$3,H9&lt;=Sheet1!$D$3),"3","ERROR")))))</f>
        <v/>
      </c>
      <c r="J9" s="49" t="str">
        <f>IF(H9="","",IF(AND(H9&gt;=Sheet1!$F$1,H9&lt;=Sheet1!$G$1),"1",IF(AND(H9&gt;=Sheet1!$F$2,H9&lt;=Sheet1!$G$2),"2",IF(AND(H9&gt;=Sheet1!$F$3,H9&lt;=Sheet1!$G$3),"3",IF(AND(H9&gt;=Sheet1!$F$4,H9&lt;=Sheet1!$G$4),"4",IF(AND(H9&gt;=Sheet1!$F$5,H9&lt;=Sheet1!$G$5),"5",IF(AND(H9&gt;=Sheet1!$F$7,H9&lt;=Sheet1!$G$7),"7",IF(AND(H9&gt;=Sheet1!$F$8,H9&lt;=Sheet1!$G$8),"8",IF(OR(H9&gt;=Sheet1!$F$6,H9&lt;=Sheet1!$G$6),"6","ERROR")))))))))</f>
        <v/>
      </c>
      <c r="K9" s="4"/>
      <c r="L9" s="4"/>
      <c r="M9" s="6"/>
      <c r="N9" s="6"/>
      <c r="O9" s="8"/>
      <c r="P9" s="4"/>
      <c r="Q9" s="4"/>
      <c r="R9" s="5"/>
      <c r="S9" s="4"/>
      <c r="T9" s="4"/>
      <c r="U9" s="4"/>
      <c r="V9" s="4"/>
      <c r="W9" s="4"/>
      <c r="X9" s="4"/>
      <c r="Y9" s="4"/>
      <c r="Z9" s="4"/>
      <c r="AA9" s="4"/>
      <c r="AB9" s="4"/>
      <c r="AC9" s="50"/>
      <c r="AD9" s="50"/>
      <c r="AE9" s="50"/>
    </row>
    <row r="10" spans="1:32">
      <c r="A10" s="8"/>
      <c r="B10" s="8"/>
      <c r="C10" s="65"/>
      <c r="D10" s="7"/>
      <c r="E10" s="7"/>
      <c r="F10" s="48" t="str">
        <f t="shared" si="0"/>
        <v xml:space="preserve"> </v>
      </c>
      <c r="G10" s="48" t="str">
        <f t="shared" si="1"/>
        <v xml:space="preserve"> </v>
      </c>
      <c r="H10" s="28"/>
      <c r="I10" s="48" t="str">
        <f>IF(H10="","",IF(Sheet1!$A$1=2,IF(AND(H10&gt;=Sheet1!$C$1,H10&lt;=Sheet1!$D$1),"1",IF(OR(H10&gt;=Sheet1!$C$2,H10&lt;=Sheet1!$D$2),"2","ERROR")),IF(AND(H10&gt;=Sheet1!$C$1,H10&lt;=Sheet1!$D$1),"1",IF(AND(H10&gt;=Sheet1!$C$2,H10&lt;=Sheet1!$D$2),"2",IF(OR(H10&gt;=Sheet1!$C$3,H10&lt;=Sheet1!$D$3),"3","ERROR")))))</f>
        <v/>
      </c>
      <c r="J10" s="49" t="str">
        <f>IF(H10="","",IF(AND(H10&gt;=Sheet1!$F$1,H10&lt;=Sheet1!$G$1),"1",IF(AND(H10&gt;=Sheet1!$F$2,H10&lt;=Sheet1!$G$2),"2",IF(AND(H10&gt;=Sheet1!$F$3,H10&lt;=Sheet1!$G$3),"3",IF(AND(H10&gt;=Sheet1!$F$4,H10&lt;=Sheet1!$G$4),"4",IF(AND(H10&gt;=Sheet1!$F$5,H10&lt;=Sheet1!$G$5),"5",IF(AND(H10&gt;=Sheet1!$F$7,H10&lt;=Sheet1!$G$7),"7",IF(AND(H10&gt;=Sheet1!$F$8,H10&lt;=Sheet1!$G$8),"8",IF(OR(H10&gt;=Sheet1!$F$6,H10&lt;=Sheet1!$G$6),"6","ERROR")))))))))</f>
        <v/>
      </c>
      <c r="K10" s="4"/>
      <c r="L10" s="4"/>
      <c r="M10" s="6"/>
      <c r="N10" s="6"/>
      <c r="O10" s="8"/>
      <c r="P10" s="4"/>
      <c r="Q10" s="4"/>
      <c r="R10" s="5"/>
      <c r="S10" s="4"/>
      <c r="T10" s="4"/>
      <c r="U10" s="4"/>
      <c r="V10" s="4"/>
      <c r="W10" s="4"/>
      <c r="X10" s="4"/>
      <c r="Y10" s="4"/>
      <c r="Z10" s="4"/>
      <c r="AA10" s="4"/>
      <c r="AB10" s="4"/>
      <c r="AC10" s="50"/>
      <c r="AD10" s="50"/>
      <c r="AE10" s="50"/>
    </row>
    <row r="11" spans="1:32">
      <c r="A11" s="4"/>
      <c r="B11" s="4"/>
      <c r="C11" s="65"/>
      <c r="D11" s="7"/>
      <c r="E11" s="7"/>
      <c r="F11" s="48" t="str">
        <f t="shared" si="0"/>
        <v xml:space="preserve"> </v>
      </c>
      <c r="G11" s="48" t="str">
        <f t="shared" si="1"/>
        <v xml:space="preserve"> </v>
      </c>
      <c r="H11" s="28"/>
      <c r="I11" s="48" t="str">
        <f>IF(H11="","",IF(Sheet1!$A$1=2,IF(AND(H11&gt;=Sheet1!$C$1,H11&lt;=Sheet1!$D$1),"1",IF(OR(H11&gt;=Sheet1!$C$2,H11&lt;=Sheet1!$D$2),"2","ERROR")),IF(AND(H11&gt;=Sheet1!$C$1,H11&lt;=Sheet1!$D$1),"1",IF(AND(H11&gt;=Sheet1!$C$2,H11&lt;=Sheet1!$D$2),"2",IF(OR(H11&gt;=Sheet1!$C$3,H11&lt;=Sheet1!$D$3),"3","ERROR")))))</f>
        <v/>
      </c>
      <c r="J11" s="49" t="str">
        <f>IF(H11="","",IF(AND(H11&gt;=Sheet1!$F$1,H11&lt;=Sheet1!$G$1),"1",IF(AND(H11&gt;=Sheet1!$F$2,H11&lt;=Sheet1!$G$2),"2",IF(AND(H11&gt;=Sheet1!$F$3,H11&lt;=Sheet1!$G$3),"3",IF(AND(H11&gt;=Sheet1!$F$4,H11&lt;=Sheet1!$G$4),"4",IF(AND(H11&gt;=Sheet1!$F$5,H11&lt;=Sheet1!$G$5),"5",IF(AND(H11&gt;=Sheet1!$F$7,H11&lt;=Sheet1!$G$7),"7",IF(AND(H11&gt;=Sheet1!$F$8,H11&lt;=Sheet1!$G$8),"8",IF(OR(H11&gt;=Sheet1!$F$6,H11&lt;=Sheet1!$G$6),"6","ERROR")))))))))</f>
        <v/>
      </c>
      <c r="K11" s="4"/>
      <c r="L11" s="4"/>
      <c r="M11" s="6"/>
      <c r="N11" s="6"/>
      <c r="O11" s="8"/>
      <c r="P11" s="4"/>
      <c r="Q11" s="4"/>
      <c r="R11" s="5"/>
      <c r="S11" s="4"/>
      <c r="T11" s="4"/>
      <c r="U11" s="4"/>
      <c r="V11" s="4"/>
      <c r="W11" s="4"/>
      <c r="X11" s="4"/>
      <c r="Y11" s="4"/>
      <c r="Z11" s="4"/>
      <c r="AA11" s="4"/>
      <c r="AB11" s="4"/>
      <c r="AC11" s="50"/>
      <c r="AD11" s="50"/>
      <c r="AE11" s="50"/>
    </row>
    <row r="12" spans="1:32">
      <c r="A12" s="8"/>
      <c r="B12" s="8"/>
      <c r="C12" s="65"/>
      <c r="D12" s="7"/>
      <c r="E12" s="7"/>
      <c r="F12" s="48" t="str">
        <f t="shared" si="0"/>
        <v xml:space="preserve"> </v>
      </c>
      <c r="G12" s="48" t="str">
        <f t="shared" si="1"/>
        <v xml:space="preserve"> </v>
      </c>
      <c r="H12" s="28"/>
      <c r="I12" s="48" t="str">
        <f>IF(H12="","",IF(Sheet1!$A$1=2,IF(AND(H12&gt;=Sheet1!$C$1,H12&lt;=Sheet1!$D$1),"1",IF(OR(H12&gt;=Sheet1!$C$2,H12&lt;=Sheet1!$D$2),"2","ERROR")),IF(AND(H12&gt;=Sheet1!$C$1,H12&lt;=Sheet1!$D$1),"1",IF(AND(H12&gt;=Sheet1!$C$2,H12&lt;=Sheet1!$D$2),"2",IF(OR(H12&gt;=Sheet1!$C$3,H12&lt;=Sheet1!$D$3),"3","ERROR")))))</f>
        <v/>
      </c>
      <c r="J12" s="49" t="str">
        <f>IF(H12="","",IF(AND(H12&gt;=Sheet1!$F$1,H12&lt;=Sheet1!$G$1),"1",IF(AND(H12&gt;=Sheet1!$F$2,H12&lt;=Sheet1!$G$2),"2",IF(AND(H12&gt;=Sheet1!$F$3,H12&lt;=Sheet1!$G$3),"3",IF(AND(H12&gt;=Sheet1!$F$4,H12&lt;=Sheet1!$G$4),"4",IF(AND(H12&gt;=Sheet1!$F$5,H12&lt;=Sheet1!$G$5),"5",IF(AND(H12&gt;=Sheet1!$F$7,H12&lt;=Sheet1!$G$7),"7",IF(AND(H12&gt;=Sheet1!$F$8,H12&lt;=Sheet1!$G$8),"8",IF(OR(H12&gt;=Sheet1!$F$6,H12&lt;=Sheet1!$G$6),"6","ERROR")))))))))</f>
        <v/>
      </c>
      <c r="K12" s="4"/>
      <c r="L12" s="4"/>
      <c r="M12" s="6"/>
      <c r="N12" s="6"/>
      <c r="O12" s="8"/>
      <c r="P12" s="4"/>
      <c r="Q12" s="4"/>
      <c r="R12" s="5"/>
      <c r="S12" s="4"/>
      <c r="T12" s="4"/>
      <c r="U12" s="4"/>
      <c r="V12" s="4"/>
      <c r="W12" s="4"/>
      <c r="X12" s="4"/>
      <c r="Y12" s="4"/>
      <c r="Z12" s="4"/>
      <c r="AA12" s="4"/>
      <c r="AB12" s="4"/>
      <c r="AC12" s="50"/>
      <c r="AD12" s="50"/>
      <c r="AE12" s="50"/>
    </row>
    <row r="13" spans="1:32">
      <c r="A13" s="8"/>
      <c r="B13" s="8"/>
      <c r="C13" s="65"/>
      <c r="D13" s="7"/>
      <c r="E13" s="7"/>
      <c r="F13" s="48" t="str">
        <f t="shared" si="0"/>
        <v xml:space="preserve"> </v>
      </c>
      <c r="G13" s="48" t="str">
        <f t="shared" si="1"/>
        <v xml:space="preserve"> </v>
      </c>
      <c r="H13" s="28"/>
      <c r="I13" s="48" t="str">
        <f>IF(H13="","",IF(Sheet1!$A$1=2,IF(AND(H13&gt;=Sheet1!$C$1,H13&lt;=Sheet1!$D$1),"1",IF(OR(H13&gt;=Sheet1!$C$2,H13&lt;=Sheet1!$D$2),"2","ERROR")),IF(AND(H13&gt;=Sheet1!$C$1,H13&lt;=Sheet1!$D$1),"1",IF(AND(H13&gt;=Sheet1!$C$2,H13&lt;=Sheet1!$D$2),"2",IF(OR(H13&gt;=Sheet1!$C$3,H13&lt;=Sheet1!$D$3),"3","ERROR")))))</f>
        <v/>
      </c>
      <c r="J13" s="49" t="str">
        <f>IF(H13="","",IF(AND(H13&gt;=Sheet1!$F$1,H13&lt;=Sheet1!$G$1),"1",IF(AND(H13&gt;=Sheet1!$F$2,H13&lt;=Sheet1!$G$2),"2",IF(AND(H13&gt;=Sheet1!$F$3,H13&lt;=Sheet1!$G$3),"3",IF(AND(H13&gt;=Sheet1!$F$4,H13&lt;=Sheet1!$G$4),"4",IF(AND(H13&gt;=Sheet1!$F$5,H13&lt;=Sheet1!$G$5),"5",IF(AND(H13&gt;=Sheet1!$F$7,H13&lt;=Sheet1!$G$7),"7",IF(AND(H13&gt;=Sheet1!$F$8,H13&lt;=Sheet1!$G$8),"8",IF(OR(H13&gt;=Sheet1!$F$6,H13&lt;=Sheet1!$G$6),"6","ERROR")))))))))</f>
        <v/>
      </c>
      <c r="K13" s="4"/>
      <c r="L13" s="4"/>
      <c r="M13" s="6"/>
      <c r="N13" s="6"/>
      <c r="O13" s="8"/>
      <c r="P13" s="4"/>
      <c r="Q13" s="4"/>
      <c r="R13" s="5"/>
      <c r="S13" s="4"/>
      <c r="T13" s="4"/>
      <c r="U13" s="4"/>
      <c r="V13" s="4"/>
      <c r="W13" s="4"/>
      <c r="X13" s="4"/>
      <c r="Y13" s="4"/>
      <c r="Z13" s="4"/>
      <c r="AA13" s="4"/>
      <c r="AB13" s="4"/>
      <c r="AC13" s="50"/>
      <c r="AD13" s="50"/>
      <c r="AE13" s="50"/>
    </row>
    <row r="14" spans="1:32">
      <c r="A14" s="4"/>
      <c r="B14" s="4"/>
      <c r="C14" s="65"/>
      <c r="D14" s="7"/>
      <c r="E14" s="7"/>
      <c r="F14" s="48" t="str">
        <f t="shared" si="0"/>
        <v xml:space="preserve"> </v>
      </c>
      <c r="G14" s="48" t="str">
        <f t="shared" si="1"/>
        <v xml:space="preserve"> </v>
      </c>
      <c r="H14" s="28"/>
      <c r="I14" s="48" t="str">
        <f>IF(H14="","",IF(Sheet1!$A$1=2,IF(AND(H14&gt;=Sheet1!$C$1,H14&lt;=Sheet1!$D$1),"1",IF(OR(H14&gt;=Sheet1!$C$2,H14&lt;=Sheet1!$D$2),"2","ERROR")),IF(AND(H14&gt;=Sheet1!$C$1,H14&lt;=Sheet1!$D$1),"1",IF(AND(H14&gt;=Sheet1!$C$2,H14&lt;=Sheet1!$D$2),"2",IF(OR(H14&gt;=Sheet1!$C$3,H14&lt;=Sheet1!$D$3),"3","ERROR")))))</f>
        <v/>
      </c>
      <c r="J14" s="49" t="str">
        <f>IF(H14="","",IF(AND(H14&gt;=Sheet1!$F$1,H14&lt;=Sheet1!$G$1),"1",IF(AND(H14&gt;=Sheet1!$F$2,H14&lt;=Sheet1!$G$2),"2",IF(AND(H14&gt;=Sheet1!$F$3,H14&lt;=Sheet1!$G$3),"3",IF(AND(H14&gt;=Sheet1!$F$4,H14&lt;=Sheet1!$G$4),"4",IF(AND(H14&gt;=Sheet1!$F$5,H14&lt;=Sheet1!$G$5),"5",IF(AND(H14&gt;=Sheet1!$F$7,H14&lt;=Sheet1!$G$7),"7",IF(AND(H14&gt;=Sheet1!$F$8,H14&lt;=Sheet1!$G$8),"8",IF(OR(H14&gt;=Sheet1!$F$6,H14&lt;=Sheet1!$G$6),"6","ERROR")))))))))</f>
        <v/>
      </c>
      <c r="K14" s="4"/>
      <c r="L14" s="4"/>
      <c r="M14" s="6"/>
      <c r="N14" s="6"/>
      <c r="O14" s="8"/>
      <c r="P14" s="4"/>
      <c r="Q14" s="4"/>
      <c r="R14" s="5"/>
      <c r="S14" s="4"/>
      <c r="T14" s="4"/>
      <c r="U14" s="4"/>
      <c r="V14" s="4"/>
      <c r="W14" s="4"/>
      <c r="X14" s="4"/>
      <c r="Y14" s="4"/>
      <c r="Z14" s="4"/>
      <c r="AA14" s="4"/>
      <c r="AB14" s="4"/>
      <c r="AC14" s="50"/>
      <c r="AD14" s="50"/>
      <c r="AE14" s="50"/>
    </row>
    <row r="15" spans="1:32">
      <c r="A15" s="4"/>
      <c r="B15" s="4"/>
      <c r="C15" s="65"/>
      <c r="D15" s="7"/>
      <c r="E15" s="7"/>
      <c r="F15" s="48" t="str">
        <f t="shared" si="0"/>
        <v xml:space="preserve"> </v>
      </c>
      <c r="G15" s="48" t="str">
        <f t="shared" si="1"/>
        <v xml:space="preserve"> </v>
      </c>
      <c r="H15" s="28"/>
      <c r="I15" s="48" t="str">
        <f>IF(H15="","",IF(Sheet1!$A$1=2,IF(AND(H15&gt;=Sheet1!$C$1,H15&lt;=Sheet1!$D$1),"1",IF(OR(H15&gt;=Sheet1!$C$2,H15&lt;=Sheet1!$D$2),"2","ERROR")),IF(AND(H15&gt;=Sheet1!$C$1,H15&lt;=Sheet1!$D$1),"1",IF(AND(H15&gt;=Sheet1!$C$2,H15&lt;=Sheet1!$D$2),"2",IF(OR(H15&gt;=Sheet1!$C$3,H15&lt;=Sheet1!$D$3),"3","ERROR")))))</f>
        <v/>
      </c>
      <c r="J15" s="49" t="str">
        <f>IF(H15="","",IF(AND(H15&gt;=Sheet1!$F$1,H15&lt;=Sheet1!$G$1),"1",IF(AND(H15&gt;=Sheet1!$F$2,H15&lt;=Sheet1!$G$2),"2",IF(AND(H15&gt;=Sheet1!$F$3,H15&lt;=Sheet1!$G$3),"3",IF(AND(H15&gt;=Sheet1!$F$4,H15&lt;=Sheet1!$G$4),"4",IF(AND(H15&gt;=Sheet1!$F$5,H15&lt;=Sheet1!$G$5),"5",IF(AND(H15&gt;=Sheet1!$F$7,H15&lt;=Sheet1!$G$7),"7",IF(AND(H15&gt;=Sheet1!$F$8,H15&lt;=Sheet1!$G$8),"8",IF(OR(H15&gt;=Sheet1!$F$6,H15&lt;=Sheet1!$G$6),"6","ERROR")))))))))</f>
        <v/>
      </c>
      <c r="K15" s="4"/>
      <c r="L15" s="4"/>
      <c r="M15" s="6"/>
      <c r="N15" s="6"/>
      <c r="O15" s="8"/>
      <c r="P15" s="4"/>
      <c r="Q15" s="4"/>
      <c r="R15" s="5"/>
      <c r="S15" s="4"/>
      <c r="T15" s="4"/>
      <c r="U15" s="4"/>
      <c r="V15" s="4"/>
      <c r="W15" s="4"/>
      <c r="X15" s="4"/>
      <c r="Y15" s="4"/>
      <c r="Z15" s="4"/>
      <c r="AA15" s="4"/>
      <c r="AB15" s="4"/>
      <c r="AC15" s="50"/>
      <c r="AD15" s="50"/>
      <c r="AE15" s="50"/>
    </row>
    <row r="16" spans="1:32">
      <c r="A16" s="8"/>
      <c r="B16" s="8"/>
      <c r="C16" s="65"/>
      <c r="D16" s="7"/>
      <c r="E16" s="7"/>
      <c r="F16" s="48" t="str">
        <f t="shared" si="0"/>
        <v xml:space="preserve"> </v>
      </c>
      <c r="G16" s="48" t="str">
        <f t="shared" si="1"/>
        <v xml:space="preserve"> </v>
      </c>
      <c r="H16" s="28"/>
      <c r="I16" s="48" t="str">
        <f>IF(H16="","",IF(Sheet1!$A$1=2,IF(AND(H16&gt;=Sheet1!$C$1,H16&lt;=Sheet1!$D$1),"1",IF(OR(H16&gt;=Sheet1!$C$2,H16&lt;=Sheet1!$D$2),"2","ERROR")),IF(AND(H16&gt;=Sheet1!$C$1,H16&lt;=Sheet1!$D$1),"1",IF(AND(H16&gt;=Sheet1!$C$2,H16&lt;=Sheet1!$D$2),"2",IF(OR(H16&gt;=Sheet1!$C$3,H16&lt;=Sheet1!$D$3),"3","ERROR")))))</f>
        <v/>
      </c>
      <c r="J16" s="49" t="str">
        <f>IF(H16="","",IF(AND(H16&gt;=Sheet1!$F$1,H16&lt;=Sheet1!$G$1),"1",IF(AND(H16&gt;=Sheet1!$F$2,H16&lt;=Sheet1!$G$2),"2",IF(AND(H16&gt;=Sheet1!$F$3,H16&lt;=Sheet1!$G$3),"3",IF(AND(H16&gt;=Sheet1!$F$4,H16&lt;=Sheet1!$G$4),"4",IF(AND(H16&gt;=Sheet1!$F$5,H16&lt;=Sheet1!$G$5),"5",IF(AND(H16&gt;=Sheet1!$F$7,H16&lt;=Sheet1!$G$7),"7",IF(AND(H16&gt;=Sheet1!$F$8,H16&lt;=Sheet1!$G$8),"8",IF(OR(H16&gt;=Sheet1!$F$6,H16&lt;=Sheet1!$G$6),"6","ERROR")))))))))</f>
        <v/>
      </c>
      <c r="K16" s="4"/>
      <c r="L16" s="4"/>
      <c r="M16" s="6"/>
      <c r="N16" s="6"/>
      <c r="O16" s="8"/>
      <c r="P16" s="4"/>
      <c r="Q16" s="4"/>
      <c r="R16" s="5"/>
      <c r="S16" s="4"/>
      <c r="T16" s="4"/>
      <c r="U16" s="4"/>
      <c r="V16" s="4"/>
      <c r="W16" s="4"/>
      <c r="X16" s="4"/>
      <c r="Y16" s="4"/>
      <c r="Z16" s="4"/>
      <c r="AA16" s="4"/>
      <c r="AB16" s="4"/>
      <c r="AC16" s="50"/>
      <c r="AD16" s="50"/>
      <c r="AE16" s="50"/>
    </row>
    <row r="17" spans="1:31">
      <c r="A17" s="4"/>
      <c r="B17" s="4"/>
      <c r="C17" s="65"/>
      <c r="D17" s="7"/>
      <c r="E17" s="7"/>
      <c r="F17" s="48" t="str">
        <f t="shared" si="0"/>
        <v xml:space="preserve"> </v>
      </c>
      <c r="G17" s="48" t="str">
        <f t="shared" si="1"/>
        <v xml:space="preserve"> </v>
      </c>
      <c r="H17" s="28"/>
      <c r="I17" s="48" t="str">
        <f>IF(H17="","",IF(Sheet1!$A$1=2,IF(AND(H17&gt;=Sheet1!$C$1,H17&lt;=Sheet1!$D$1),"1",IF(OR(H17&gt;=Sheet1!$C$2,H17&lt;=Sheet1!$D$2),"2","ERROR")),IF(AND(H17&gt;=Sheet1!$C$1,H17&lt;=Sheet1!$D$1),"1",IF(AND(H17&gt;=Sheet1!$C$2,H17&lt;=Sheet1!$D$2),"2",IF(OR(H17&gt;=Sheet1!$C$3,H17&lt;=Sheet1!$D$3),"3","ERROR")))))</f>
        <v/>
      </c>
      <c r="J17" s="49" t="str">
        <f>IF(H17="","",IF(AND(H17&gt;=Sheet1!$F$1,H17&lt;=Sheet1!$G$1),"1",IF(AND(H17&gt;=Sheet1!$F$2,H17&lt;=Sheet1!$G$2),"2",IF(AND(H17&gt;=Sheet1!$F$3,H17&lt;=Sheet1!$G$3),"3",IF(AND(H17&gt;=Sheet1!$F$4,H17&lt;=Sheet1!$G$4),"4",IF(AND(H17&gt;=Sheet1!$F$5,H17&lt;=Sheet1!$G$5),"5",IF(AND(H17&gt;=Sheet1!$F$7,H17&lt;=Sheet1!$G$7),"7",IF(AND(H17&gt;=Sheet1!$F$8,H17&lt;=Sheet1!$G$8),"8",IF(OR(H17&gt;=Sheet1!$F$6,H17&lt;=Sheet1!$G$6),"6","ERROR")))))))))</f>
        <v/>
      </c>
      <c r="K17" s="4"/>
      <c r="L17" s="4"/>
      <c r="M17" s="6"/>
      <c r="N17" s="6"/>
      <c r="O17" s="8"/>
      <c r="P17" s="4"/>
      <c r="Q17" s="4"/>
      <c r="R17" s="5"/>
      <c r="S17" s="4"/>
      <c r="T17" s="4"/>
      <c r="U17" s="4"/>
      <c r="V17" s="4"/>
      <c r="W17" s="4"/>
      <c r="X17" s="4"/>
      <c r="Y17" s="4"/>
      <c r="Z17" s="4"/>
      <c r="AA17" s="4"/>
      <c r="AB17" s="4"/>
      <c r="AC17" s="50"/>
      <c r="AD17" s="50"/>
      <c r="AE17" s="50"/>
    </row>
    <row r="18" spans="1:31">
      <c r="A18" s="8"/>
      <c r="B18" s="8"/>
      <c r="C18" s="65"/>
      <c r="D18" s="7"/>
      <c r="E18" s="7"/>
      <c r="F18" s="48" t="str">
        <f t="shared" si="0"/>
        <v xml:space="preserve"> </v>
      </c>
      <c r="G18" s="48" t="str">
        <f t="shared" si="1"/>
        <v xml:space="preserve"> </v>
      </c>
      <c r="H18" s="28"/>
      <c r="I18" s="48" t="str">
        <f>IF(H18="","",IF(Sheet1!$A$1=2,IF(AND(H18&gt;=Sheet1!$C$1,H18&lt;=Sheet1!$D$1),"1",IF(OR(H18&gt;=Sheet1!$C$2,H18&lt;=Sheet1!$D$2),"2","ERROR")),IF(AND(H18&gt;=Sheet1!$C$1,H18&lt;=Sheet1!$D$1),"1",IF(AND(H18&gt;=Sheet1!$C$2,H18&lt;=Sheet1!$D$2),"2",IF(OR(H18&gt;=Sheet1!$C$3,H18&lt;=Sheet1!$D$3),"3","ERROR")))))</f>
        <v/>
      </c>
      <c r="J18" s="49" t="str">
        <f>IF(H18="","",IF(AND(H18&gt;=Sheet1!$F$1,H18&lt;=Sheet1!$G$1),"1",IF(AND(H18&gt;=Sheet1!$F$2,H18&lt;=Sheet1!$G$2),"2",IF(AND(H18&gt;=Sheet1!$F$3,H18&lt;=Sheet1!$G$3),"3",IF(AND(H18&gt;=Sheet1!$F$4,H18&lt;=Sheet1!$G$4),"4",IF(AND(H18&gt;=Sheet1!$F$5,H18&lt;=Sheet1!$G$5),"5",IF(AND(H18&gt;=Sheet1!$F$7,H18&lt;=Sheet1!$G$7),"7",IF(AND(H18&gt;=Sheet1!$F$8,H18&lt;=Sheet1!$G$8),"8",IF(OR(H18&gt;=Sheet1!$F$6,H18&lt;=Sheet1!$G$6),"6","ERROR")))))))))</f>
        <v/>
      </c>
      <c r="K18" s="4"/>
      <c r="L18" s="4"/>
      <c r="M18" s="6"/>
      <c r="N18" s="6"/>
      <c r="O18" s="8"/>
      <c r="P18" s="4"/>
      <c r="Q18" s="4"/>
      <c r="R18" s="5"/>
      <c r="S18" s="4"/>
      <c r="T18" s="4"/>
      <c r="U18" s="4"/>
      <c r="V18" s="4"/>
      <c r="W18" s="4"/>
      <c r="X18" s="4"/>
      <c r="Y18" s="4"/>
      <c r="Z18" s="4"/>
      <c r="AA18" s="4"/>
      <c r="AB18" s="4"/>
      <c r="AC18" s="50"/>
      <c r="AD18" s="50"/>
      <c r="AE18" s="50"/>
    </row>
    <row r="19" spans="1:31">
      <c r="A19" s="8"/>
      <c r="B19" s="8"/>
      <c r="C19" s="65"/>
      <c r="D19" s="7"/>
      <c r="E19" s="7"/>
      <c r="F19" s="48" t="str">
        <f t="shared" si="0"/>
        <v xml:space="preserve"> </v>
      </c>
      <c r="G19" s="48" t="str">
        <f t="shared" si="1"/>
        <v xml:space="preserve"> </v>
      </c>
      <c r="H19" s="28"/>
      <c r="I19" s="48" t="str">
        <f>IF(H19="","",IF(Sheet1!$A$1=2,IF(AND(H19&gt;=Sheet1!$C$1,H19&lt;=Sheet1!$D$1),"1",IF(OR(H19&gt;=Sheet1!$C$2,H19&lt;=Sheet1!$D$2),"2","ERROR")),IF(AND(H19&gt;=Sheet1!$C$1,H19&lt;=Sheet1!$D$1),"1",IF(AND(H19&gt;=Sheet1!$C$2,H19&lt;=Sheet1!$D$2),"2",IF(OR(H19&gt;=Sheet1!$C$3,H19&lt;=Sheet1!$D$3),"3","ERROR")))))</f>
        <v/>
      </c>
      <c r="J19" s="49" t="str">
        <f>IF(H19="","",IF(AND(H19&gt;=Sheet1!$F$1,H19&lt;=Sheet1!$G$1),"1",IF(AND(H19&gt;=Sheet1!$F$2,H19&lt;=Sheet1!$G$2),"2",IF(AND(H19&gt;=Sheet1!$F$3,H19&lt;=Sheet1!$G$3),"3",IF(AND(H19&gt;=Sheet1!$F$4,H19&lt;=Sheet1!$G$4),"4",IF(AND(H19&gt;=Sheet1!$F$5,H19&lt;=Sheet1!$G$5),"5",IF(AND(H19&gt;=Sheet1!$F$7,H19&lt;=Sheet1!$G$7),"7",IF(AND(H19&gt;=Sheet1!$F$8,H19&lt;=Sheet1!$G$8),"8",IF(OR(H19&gt;=Sheet1!$F$6,H19&lt;=Sheet1!$G$6),"6","ERROR")))))))))</f>
        <v/>
      </c>
      <c r="K19" s="4"/>
      <c r="L19" s="4"/>
      <c r="M19" s="6"/>
      <c r="N19" s="6"/>
      <c r="O19" s="8"/>
      <c r="P19" s="4"/>
      <c r="Q19" s="4"/>
      <c r="R19" s="5"/>
      <c r="S19" s="4"/>
      <c r="T19" s="4"/>
      <c r="U19" s="4"/>
      <c r="V19" s="4"/>
      <c r="W19" s="4"/>
      <c r="X19" s="4"/>
      <c r="Y19" s="4"/>
      <c r="Z19" s="4"/>
      <c r="AA19" s="4"/>
      <c r="AB19" s="4"/>
      <c r="AC19" s="50"/>
      <c r="AD19" s="50"/>
      <c r="AE19" s="50"/>
    </row>
    <row r="20" spans="1:31">
      <c r="A20" s="8"/>
      <c r="B20" s="8"/>
      <c r="C20" s="65"/>
      <c r="D20" s="7"/>
      <c r="E20" s="7"/>
      <c r="F20" s="48" t="str">
        <f t="shared" si="0"/>
        <v xml:space="preserve"> </v>
      </c>
      <c r="G20" s="48" t="str">
        <f t="shared" si="1"/>
        <v xml:space="preserve"> </v>
      </c>
      <c r="H20" s="28"/>
      <c r="I20" s="48" t="str">
        <f>IF(H20="","",IF(Sheet1!$A$1=2,IF(AND(H20&gt;=Sheet1!$C$1,H20&lt;=Sheet1!$D$1),"1",IF(OR(H20&gt;=Sheet1!$C$2,H20&lt;=Sheet1!$D$2),"2","ERROR")),IF(AND(H20&gt;=Sheet1!$C$1,H20&lt;=Sheet1!$D$1),"1",IF(AND(H20&gt;=Sheet1!$C$2,H20&lt;=Sheet1!$D$2),"2",IF(OR(H20&gt;=Sheet1!$C$3,H20&lt;=Sheet1!$D$3),"3","ERROR")))))</f>
        <v/>
      </c>
      <c r="J20" s="49" t="str">
        <f>IF(H20="","",IF(AND(H20&gt;=Sheet1!$F$1,H20&lt;=Sheet1!$G$1),"1",IF(AND(H20&gt;=Sheet1!$F$2,H20&lt;=Sheet1!$G$2),"2",IF(AND(H20&gt;=Sheet1!$F$3,H20&lt;=Sheet1!$G$3),"3",IF(AND(H20&gt;=Sheet1!$F$4,H20&lt;=Sheet1!$G$4),"4",IF(AND(H20&gt;=Sheet1!$F$5,H20&lt;=Sheet1!$G$5),"5",IF(AND(H20&gt;=Sheet1!$F$7,H20&lt;=Sheet1!$G$7),"7",IF(AND(H20&gt;=Sheet1!$F$8,H20&lt;=Sheet1!$G$8),"8",IF(OR(H20&gt;=Sheet1!$F$6,H20&lt;=Sheet1!$G$6),"6","ERROR")))))))))</f>
        <v/>
      </c>
      <c r="K20" s="4"/>
      <c r="L20" s="4"/>
      <c r="M20" s="6"/>
      <c r="N20" s="6"/>
      <c r="O20" s="8"/>
      <c r="P20" s="4"/>
      <c r="Q20" s="4"/>
      <c r="R20" s="5"/>
      <c r="S20" s="4"/>
      <c r="T20" s="4"/>
      <c r="U20" s="4"/>
      <c r="V20" s="4"/>
      <c r="W20" s="4"/>
      <c r="X20" s="4"/>
      <c r="Y20" s="4"/>
      <c r="Z20" s="4"/>
      <c r="AA20" s="4"/>
      <c r="AB20" s="4"/>
      <c r="AC20" s="50"/>
      <c r="AD20" s="50"/>
      <c r="AE20" s="50"/>
    </row>
    <row r="21" spans="1:31">
      <c r="A21" s="4"/>
      <c r="B21" s="4"/>
      <c r="C21" s="65"/>
      <c r="D21" s="7"/>
      <c r="E21" s="7"/>
      <c r="F21" s="48" t="str">
        <f t="shared" si="0"/>
        <v xml:space="preserve"> </v>
      </c>
      <c r="G21" s="48" t="str">
        <f t="shared" si="1"/>
        <v xml:space="preserve"> </v>
      </c>
      <c r="H21" s="28"/>
      <c r="I21" s="48" t="str">
        <f>IF(H21="","",IF(Sheet1!$A$1=2,IF(AND(H21&gt;=Sheet1!$C$1,H21&lt;=Sheet1!$D$1),"1",IF(OR(H21&gt;=Sheet1!$C$2,H21&lt;=Sheet1!$D$2),"2","ERROR")),IF(AND(H21&gt;=Sheet1!$C$1,H21&lt;=Sheet1!$D$1),"1",IF(AND(H21&gt;=Sheet1!$C$2,H21&lt;=Sheet1!$D$2),"2",IF(OR(H21&gt;=Sheet1!$C$3,H21&lt;=Sheet1!$D$3),"3","ERROR")))))</f>
        <v/>
      </c>
      <c r="J21" s="49" t="str">
        <f>IF(H21="","",IF(AND(H21&gt;=Sheet1!$F$1,H21&lt;=Sheet1!$G$1),"1",IF(AND(H21&gt;=Sheet1!$F$2,H21&lt;=Sheet1!$G$2),"2",IF(AND(H21&gt;=Sheet1!$F$3,H21&lt;=Sheet1!$G$3),"3",IF(AND(H21&gt;=Sheet1!$F$4,H21&lt;=Sheet1!$G$4),"4",IF(AND(H21&gt;=Sheet1!$F$5,H21&lt;=Sheet1!$G$5),"5",IF(AND(H21&gt;=Sheet1!$F$7,H21&lt;=Sheet1!$G$7),"7",IF(AND(H21&gt;=Sheet1!$F$8,H21&lt;=Sheet1!$G$8),"8",IF(OR(H21&gt;=Sheet1!$F$6,H21&lt;=Sheet1!$G$6),"6","ERROR")))))))))</f>
        <v/>
      </c>
      <c r="K21" s="4"/>
      <c r="L21" s="4"/>
      <c r="M21" s="6"/>
      <c r="N21" s="6"/>
      <c r="O21" s="8"/>
      <c r="P21" s="4"/>
      <c r="Q21" s="4"/>
      <c r="R21" s="5"/>
      <c r="S21" s="4"/>
      <c r="T21" s="4"/>
      <c r="U21" s="4"/>
      <c r="V21" s="4"/>
      <c r="W21" s="4"/>
      <c r="X21" s="4"/>
      <c r="Y21" s="4"/>
      <c r="Z21" s="4"/>
      <c r="AA21" s="4"/>
      <c r="AB21" s="4"/>
      <c r="AC21" s="50"/>
      <c r="AD21" s="50"/>
      <c r="AE21" s="50"/>
    </row>
    <row r="22" spans="1:31">
      <c r="A22" s="8"/>
      <c r="B22" s="8"/>
      <c r="C22" s="65"/>
      <c r="D22" s="7"/>
      <c r="E22" s="7"/>
      <c r="F22" s="48" t="str">
        <f t="shared" si="0"/>
        <v xml:space="preserve"> </v>
      </c>
      <c r="G22" s="48" t="str">
        <f t="shared" si="1"/>
        <v xml:space="preserve"> </v>
      </c>
      <c r="H22" s="28"/>
      <c r="I22" s="48" t="str">
        <f>IF(H22="","",IF(Sheet1!$A$1=2,IF(AND(H22&gt;=Sheet1!$C$1,H22&lt;=Sheet1!$D$1),"1",IF(OR(H22&gt;=Sheet1!$C$2,H22&lt;=Sheet1!$D$2),"2","ERROR")),IF(AND(H22&gt;=Sheet1!$C$1,H22&lt;=Sheet1!$D$1),"1",IF(AND(H22&gt;=Sheet1!$C$2,H22&lt;=Sheet1!$D$2),"2",IF(OR(H22&gt;=Sheet1!$C$3,H22&lt;=Sheet1!$D$3),"3","ERROR")))))</f>
        <v/>
      </c>
      <c r="J22" s="49" t="str">
        <f>IF(H22="","",IF(AND(H22&gt;=Sheet1!$F$1,H22&lt;=Sheet1!$G$1),"1",IF(AND(H22&gt;=Sheet1!$F$2,H22&lt;=Sheet1!$G$2),"2",IF(AND(H22&gt;=Sheet1!$F$3,H22&lt;=Sheet1!$G$3),"3",IF(AND(H22&gt;=Sheet1!$F$4,H22&lt;=Sheet1!$G$4),"4",IF(AND(H22&gt;=Sheet1!$F$5,H22&lt;=Sheet1!$G$5),"5",IF(AND(H22&gt;=Sheet1!$F$7,H22&lt;=Sheet1!$G$7),"7",IF(AND(H22&gt;=Sheet1!$F$8,H22&lt;=Sheet1!$G$8),"8",IF(OR(H22&gt;=Sheet1!$F$6,H22&lt;=Sheet1!$G$6),"6","ERROR")))))))))</f>
        <v/>
      </c>
      <c r="K22" s="4"/>
      <c r="L22" s="4"/>
      <c r="M22" s="6"/>
      <c r="N22" s="6"/>
      <c r="O22" s="8"/>
      <c r="P22" s="4"/>
      <c r="Q22" s="4"/>
      <c r="R22" s="5"/>
      <c r="S22" s="4"/>
      <c r="T22" s="4"/>
      <c r="U22" s="4"/>
      <c r="V22" s="4"/>
      <c r="W22" s="4"/>
      <c r="X22" s="4"/>
      <c r="Y22" s="4"/>
      <c r="Z22" s="4"/>
      <c r="AA22" s="4"/>
      <c r="AB22" s="4"/>
      <c r="AC22" s="50"/>
      <c r="AD22" s="50"/>
      <c r="AE22" s="50"/>
    </row>
    <row r="23" spans="1:31">
      <c r="A23" s="4"/>
      <c r="B23" s="4"/>
      <c r="C23" s="65"/>
      <c r="D23" s="7"/>
      <c r="E23" s="7"/>
      <c r="F23" s="48" t="str">
        <f t="shared" si="0"/>
        <v xml:space="preserve"> </v>
      </c>
      <c r="G23" s="48" t="str">
        <f t="shared" si="1"/>
        <v xml:space="preserve"> </v>
      </c>
      <c r="H23" s="28"/>
      <c r="I23" s="48" t="str">
        <f>IF(H23="","",IF(Sheet1!$A$1=2,IF(AND(H23&gt;=Sheet1!$C$1,H23&lt;=Sheet1!$D$1),"1",IF(OR(H23&gt;=Sheet1!$C$2,H23&lt;=Sheet1!$D$2),"2","ERROR")),IF(AND(H23&gt;=Sheet1!$C$1,H23&lt;=Sheet1!$D$1),"1",IF(AND(H23&gt;=Sheet1!$C$2,H23&lt;=Sheet1!$D$2),"2",IF(OR(H23&gt;=Sheet1!$C$3,H23&lt;=Sheet1!$D$3),"3","ERROR")))))</f>
        <v/>
      </c>
      <c r="J23" s="49" t="str">
        <f>IF(H23="","",IF(AND(H23&gt;=Sheet1!$F$1,H23&lt;=Sheet1!$G$1),"1",IF(AND(H23&gt;=Sheet1!$F$2,H23&lt;=Sheet1!$G$2),"2",IF(AND(H23&gt;=Sheet1!$F$3,H23&lt;=Sheet1!$G$3),"3",IF(AND(H23&gt;=Sheet1!$F$4,H23&lt;=Sheet1!$G$4),"4",IF(AND(H23&gt;=Sheet1!$F$5,H23&lt;=Sheet1!$G$5),"5",IF(AND(H23&gt;=Sheet1!$F$7,H23&lt;=Sheet1!$G$7),"7",IF(AND(H23&gt;=Sheet1!$F$8,H23&lt;=Sheet1!$G$8),"8",IF(OR(H23&gt;=Sheet1!$F$6,H23&lt;=Sheet1!$G$6),"6","ERROR")))))))))</f>
        <v/>
      </c>
      <c r="K23" s="4"/>
      <c r="L23" s="4"/>
      <c r="M23" s="6"/>
      <c r="N23" s="6"/>
      <c r="O23" s="8"/>
      <c r="P23" s="4"/>
      <c r="Q23" s="4"/>
      <c r="R23" s="5"/>
      <c r="S23" s="4"/>
      <c r="T23" s="4"/>
      <c r="U23" s="4"/>
      <c r="V23" s="4"/>
      <c r="W23" s="4"/>
      <c r="X23" s="4"/>
      <c r="Y23" s="4"/>
      <c r="Z23" s="4"/>
      <c r="AA23" s="4"/>
      <c r="AB23" s="4"/>
      <c r="AC23" s="50"/>
      <c r="AD23" s="50"/>
      <c r="AE23" s="50"/>
    </row>
    <row r="24" spans="1:31">
      <c r="A24" s="4"/>
      <c r="B24" s="4"/>
      <c r="C24" s="65"/>
      <c r="D24" s="7"/>
      <c r="E24" s="7"/>
      <c r="F24" s="48" t="str">
        <f t="shared" si="0"/>
        <v xml:space="preserve"> </v>
      </c>
      <c r="G24" s="48" t="str">
        <f t="shared" si="1"/>
        <v xml:space="preserve"> </v>
      </c>
      <c r="H24" s="28"/>
      <c r="I24" s="48" t="str">
        <f>IF(H24="","",IF(Sheet1!$A$1=2,IF(AND(H24&gt;=Sheet1!$C$1,H24&lt;=Sheet1!$D$1),"1",IF(OR(H24&gt;=Sheet1!$C$2,H24&lt;=Sheet1!$D$2),"2","ERROR")),IF(AND(H24&gt;=Sheet1!$C$1,H24&lt;=Sheet1!$D$1),"1",IF(AND(H24&gt;=Sheet1!$C$2,H24&lt;=Sheet1!$D$2),"2",IF(OR(H24&gt;=Sheet1!$C$3,H24&lt;=Sheet1!$D$3),"3","ERROR")))))</f>
        <v/>
      </c>
      <c r="J24" s="49" t="str">
        <f>IF(H24="","",IF(AND(H24&gt;=Sheet1!$F$1,H24&lt;=Sheet1!$G$1),"1",IF(AND(H24&gt;=Sheet1!$F$2,H24&lt;=Sheet1!$G$2),"2",IF(AND(H24&gt;=Sheet1!$F$3,H24&lt;=Sheet1!$G$3),"3",IF(AND(H24&gt;=Sheet1!$F$4,H24&lt;=Sheet1!$G$4),"4",IF(AND(H24&gt;=Sheet1!$F$5,H24&lt;=Sheet1!$G$5),"5",IF(AND(H24&gt;=Sheet1!$F$7,H24&lt;=Sheet1!$G$7),"7",IF(AND(H24&gt;=Sheet1!$F$8,H24&lt;=Sheet1!$G$8),"8",IF(OR(H24&gt;=Sheet1!$F$6,H24&lt;=Sheet1!$G$6),"6","ERROR")))))))))</f>
        <v/>
      </c>
      <c r="K24" s="4"/>
      <c r="L24" s="4"/>
      <c r="M24" s="6"/>
      <c r="N24" s="6"/>
      <c r="O24" s="8"/>
      <c r="P24" s="4"/>
      <c r="Q24" s="4"/>
      <c r="R24" s="5"/>
      <c r="S24" s="4"/>
      <c r="T24" s="4"/>
      <c r="U24" s="4"/>
      <c r="V24" s="4"/>
      <c r="W24" s="4"/>
      <c r="X24" s="4"/>
      <c r="Y24" s="4"/>
      <c r="Z24" s="4"/>
      <c r="AA24" s="4"/>
      <c r="AB24" s="4"/>
      <c r="AC24" s="50"/>
      <c r="AD24" s="50"/>
      <c r="AE24" s="50"/>
    </row>
    <row r="25" spans="1:31">
      <c r="A25" s="4"/>
      <c r="B25" s="4"/>
      <c r="C25" s="65"/>
      <c r="D25" s="7"/>
      <c r="E25" s="7"/>
      <c r="F25" s="48" t="str">
        <f t="shared" si="0"/>
        <v xml:space="preserve"> </v>
      </c>
      <c r="G25" s="48" t="str">
        <f t="shared" si="1"/>
        <v xml:space="preserve"> </v>
      </c>
      <c r="H25" s="28"/>
      <c r="I25" s="48" t="str">
        <f>IF(H25="","",IF(Sheet1!$A$1=2,IF(AND(H25&gt;=Sheet1!$C$1,H25&lt;=Sheet1!$D$1),"1",IF(OR(H25&gt;=Sheet1!$C$2,H25&lt;=Sheet1!$D$2),"2","ERROR")),IF(AND(H25&gt;=Sheet1!$C$1,H25&lt;=Sheet1!$D$1),"1",IF(AND(H25&gt;=Sheet1!$C$2,H25&lt;=Sheet1!$D$2),"2",IF(OR(H25&gt;=Sheet1!$C$3,H25&lt;=Sheet1!$D$3),"3","ERROR")))))</f>
        <v/>
      </c>
      <c r="J25" s="49" t="str">
        <f>IF(H25="","",IF(AND(H25&gt;=Sheet1!$F$1,H25&lt;=Sheet1!$G$1),"1",IF(AND(H25&gt;=Sheet1!$F$2,H25&lt;=Sheet1!$G$2),"2",IF(AND(H25&gt;=Sheet1!$F$3,H25&lt;=Sheet1!$G$3),"3",IF(AND(H25&gt;=Sheet1!$F$4,H25&lt;=Sheet1!$G$4),"4",IF(AND(H25&gt;=Sheet1!$F$5,H25&lt;=Sheet1!$G$5),"5",IF(AND(H25&gt;=Sheet1!$F$7,H25&lt;=Sheet1!$G$7),"7",IF(AND(H25&gt;=Sheet1!$F$8,H25&lt;=Sheet1!$G$8),"8",IF(OR(H25&gt;=Sheet1!$F$6,H25&lt;=Sheet1!$G$6),"6","ERROR")))))))))</f>
        <v/>
      </c>
      <c r="K25" s="4"/>
      <c r="L25" s="4"/>
      <c r="M25" s="6"/>
      <c r="N25" s="6"/>
      <c r="O25" s="8"/>
      <c r="P25" s="4"/>
      <c r="Q25" s="4"/>
      <c r="R25" s="5"/>
      <c r="S25" s="4"/>
      <c r="T25" s="4"/>
      <c r="U25" s="4"/>
      <c r="V25" s="4"/>
      <c r="W25" s="4"/>
      <c r="X25" s="4"/>
      <c r="Y25" s="4"/>
      <c r="Z25" s="4"/>
      <c r="AA25" s="4"/>
      <c r="AB25" s="4"/>
      <c r="AC25" s="50"/>
      <c r="AD25" s="50"/>
      <c r="AE25" s="50"/>
    </row>
    <row r="26" spans="1:31">
      <c r="A26" s="4"/>
      <c r="B26" s="4"/>
      <c r="C26" s="65"/>
      <c r="D26" s="7"/>
      <c r="E26" s="7"/>
      <c r="F26" s="48" t="str">
        <f t="shared" si="0"/>
        <v xml:space="preserve"> </v>
      </c>
      <c r="G26" s="48" t="str">
        <f t="shared" si="1"/>
        <v xml:space="preserve"> </v>
      </c>
      <c r="H26" s="28"/>
      <c r="I26" s="48" t="str">
        <f>IF(H26="","",IF(Sheet1!$A$1=2,IF(AND(H26&gt;=Sheet1!$C$1,H26&lt;=Sheet1!$D$1),"1",IF(OR(H26&gt;=Sheet1!$C$2,H26&lt;=Sheet1!$D$2),"2","ERROR")),IF(AND(H26&gt;=Sheet1!$C$1,H26&lt;=Sheet1!$D$1),"1",IF(AND(H26&gt;=Sheet1!$C$2,H26&lt;=Sheet1!$D$2),"2",IF(OR(H26&gt;=Sheet1!$C$3,H26&lt;=Sheet1!$D$3),"3","ERROR")))))</f>
        <v/>
      </c>
      <c r="J26" s="49" t="str">
        <f>IF(H26="","",IF(AND(H26&gt;=Sheet1!$F$1,H26&lt;=Sheet1!$G$1),"1",IF(AND(H26&gt;=Sheet1!$F$2,H26&lt;=Sheet1!$G$2),"2",IF(AND(H26&gt;=Sheet1!$F$3,H26&lt;=Sheet1!$G$3),"3",IF(AND(H26&gt;=Sheet1!$F$4,H26&lt;=Sheet1!$G$4),"4",IF(AND(H26&gt;=Sheet1!$F$5,H26&lt;=Sheet1!$G$5),"5",IF(AND(H26&gt;=Sheet1!$F$7,H26&lt;=Sheet1!$G$7),"7",IF(AND(H26&gt;=Sheet1!$F$8,H26&lt;=Sheet1!$G$8),"8",IF(OR(H26&gt;=Sheet1!$F$6,H26&lt;=Sheet1!$G$6),"6","ERROR")))))))))</f>
        <v/>
      </c>
      <c r="K26" s="4"/>
      <c r="L26" s="4"/>
      <c r="M26" s="6"/>
      <c r="N26" s="6"/>
      <c r="O26" s="8"/>
      <c r="P26" s="4"/>
      <c r="Q26" s="4"/>
      <c r="R26" s="5"/>
      <c r="S26" s="4"/>
      <c r="T26" s="4"/>
      <c r="U26" s="4"/>
      <c r="V26" s="4"/>
      <c r="W26" s="4"/>
      <c r="X26" s="4"/>
      <c r="Y26" s="4"/>
      <c r="Z26" s="4"/>
      <c r="AA26" s="4"/>
      <c r="AB26" s="4"/>
      <c r="AC26" s="50"/>
      <c r="AD26" s="50"/>
      <c r="AE26" s="50"/>
    </row>
    <row r="27" spans="1:31">
      <c r="A27" s="4"/>
      <c r="B27" s="4"/>
      <c r="C27" s="65"/>
      <c r="D27" s="7"/>
      <c r="E27" s="7"/>
      <c r="F27" s="48" t="str">
        <f t="shared" si="0"/>
        <v xml:space="preserve"> </v>
      </c>
      <c r="G27" s="48" t="str">
        <f t="shared" si="1"/>
        <v xml:space="preserve"> </v>
      </c>
      <c r="H27" s="28"/>
      <c r="I27" s="48" t="str">
        <f>IF(H27="","",IF(Sheet1!$A$1=2,IF(AND(H27&gt;=Sheet1!$C$1,H27&lt;=Sheet1!$D$1),"1",IF(OR(H27&gt;=Sheet1!$C$2,H27&lt;=Sheet1!$D$2),"2","ERROR")),IF(AND(H27&gt;=Sheet1!$C$1,H27&lt;=Sheet1!$D$1),"1",IF(AND(H27&gt;=Sheet1!$C$2,H27&lt;=Sheet1!$D$2),"2",IF(OR(H27&gt;=Sheet1!$C$3,H27&lt;=Sheet1!$D$3),"3","ERROR")))))</f>
        <v/>
      </c>
      <c r="J27" s="49" t="str">
        <f>IF(H27="","",IF(AND(H27&gt;=Sheet1!$F$1,H27&lt;=Sheet1!$G$1),"1",IF(AND(H27&gt;=Sheet1!$F$2,H27&lt;=Sheet1!$G$2),"2",IF(AND(H27&gt;=Sheet1!$F$3,H27&lt;=Sheet1!$G$3),"3",IF(AND(H27&gt;=Sheet1!$F$4,H27&lt;=Sheet1!$G$4),"4",IF(AND(H27&gt;=Sheet1!$F$5,H27&lt;=Sheet1!$G$5),"5",IF(AND(H27&gt;=Sheet1!$F$7,H27&lt;=Sheet1!$G$7),"7",IF(AND(H27&gt;=Sheet1!$F$8,H27&lt;=Sheet1!$G$8),"8",IF(OR(H27&gt;=Sheet1!$F$6,H27&lt;=Sheet1!$G$6),"6","ERROR")))))))))</f>
        <v/>
      </c>
      <c r="K27" s="4"/>
      <c r="L27" s="4"/>
      <c r="M27" s="6"/>
      <c r="N27" s="6"/>
      <c r="O27" s="8"/>
      <c r="P27" s="4"/>
      <c r="Q27" s="4"/>
      <c r="R27" s="5"/>
      <c r="S27" s="4"/>
      <c r="T27" s="4"/>
      <c r="U27" s="4"/>
      <c r="V27" s="4"/>
      <c r="W27" s="4"/>
      <c r="X27" s="4"/>
      <c r="Y27" s="4"/>
      <c r="Z27" s="4"/>
      <c r="AA27" s="4"/>
      <c r="AB27" s="4"/>
      <c r="AC27" s="50"/>
      <c r="AD27" s="50"/>
      <c r="AE27" s="50"/>
    </row>
    <row r="28" spans="1:31">
      <c r="A28" s="4"/>
      <c r="B28" s="4"/>
      <c r="C28" s="65"/>
      <c r="D28" s="7"/>
      <c r="E28" s="7"/>
      <c r="F28" s="48" t="str">
        <f t="shared" si="0"/>
        <v xml:space="preserve"> </v>
      </c>
      <c r="G28" s="48" t="str">
        <f t="shared" si="1"/>
        <v xml:space="preserve"> </v>
      </c>
      <c r="H28" s="28"/>
      <c r="I28" s="48" t="str">
        <f>IF(H28="","",IF(Sheet1!$A$1=2,IF(AND(H28&gt;=Sheet1!$C$1,H28&lt;=Sheet1!$D$1),"1",IF(OR(H28&gt;=Sheet1!$C$2,H28&lt;=Sheet1!$D$2),"2","ERROR")),IF(AND(H28&gt;=Sheet1!$C$1,H28&lt;=Sheet1!$D$1),"1",IF(AND(H28&gt;=Sheet1!$C$2,H28&lt;=Sheet1!$D$2),"2",IF(OR(H28&gt;=Sheet1!$C$3,H28&lt;=Sheet1!$D$3),"3","ERROR")))))</f>
        <v/>
      </c>
      <c r="J28" s="49" t="str">
        <f>IF(H28="","",IF(AND(H28&gt;=Sheet1!$F$1,H28&lt;=Sheet1!$G$1),"1",IF(AND(H28&gt;=Sheet1!$F$2,H28&lt;=Sheet1!$G$2),"2",IF(AND(H28&gt;=Sheet1!$F$3,H28&lt;=Sheet1!$G$3),"3",IF(AND(H28&gt;=Sheet1!$F$4,H28&lt;=Sheet1!$G$4),"4",IF(AND(H28&gt;=Sheet1!$F$5,H28&lt;=Sheet1!$G$5),"5",IF(AND(H28&gt;=Sheet1!$F$7,H28&lt;=Sheet1!$G$7),"7",IF(AND(H28&gt;=Sheet1!$F$8,H28&lt;=Sheet1!$G$8),"8",IF(OR(H28&gt;=Sheet1!$F$6,H28&lt;=Sheet1!$G$6),"6","ERROR")))))))))</f>
        <v/>
      </c>
      <c r="K28" s="4"/>
      <c r="L28" s="4"/>
      <c r="M28" s="6"/>
      <c r="N28" s="6"/>
      <c r="O28" s="8"/>
      <c r="P28" s="4"/>
      <c r="Q28" s="4"/>
      <c r="R28" s="5"/>
      <c r="S28" s="4"/>
      <c r="T28" s="4"/>
      <c r="U28" s="4"/>
      <c r="V28" s="4"/>
      <c r="W28" s="4"/>
      <c r="X28" s="4"/>
      <c r="Y28" s="4"/>
      <c r="Z28" s="4"/>
      <c r="AA28" s="4"/>
      <c r="AB28" s="4"/>
      <c r="AC28" s="50"/>
      <c r="AD28" s="50"/>
      <c r="AE28" s="50"/>
    </row>
    <row r="29" spans="1:31">
      <c r="A29" s="4"/>
      <c r="B29" s="4"/>
      <c r="C29" s="65"/>
      <c r="D29" s="7"/>
      <c r="E29" s="7"/>
      <c r="F29" s="48" t="str">
        <f t="shared" si="0"/>
        <v xml:space="preserve"> </v>
      </c>
      <c r="G29" s="48" t="str">
        <f t="shared" si="1"/>
        <v xml:space="preserve"> </v>
      </c>
      <c r="H29" s="28"/>
      <c r="I29" s="48" t="str">
        <f>IF(H29="","",IF(Sheet1!$A$1=2,IF(AND(H29&gt;=Sheet1!$C$1,H29&lt;=Sheet1!$D$1),"1",IF(OR(H29&gt;=Sheet1!$C$2,H29&lt;=Sheet1!$D$2),"2","ERROR")),IF(AND(H29&gt;=Sheet1!$C$1,H29&lt;=Sheet1!$D$1),"1",IF(AND(H29&gt;=Sheet1!$C$2,H29&lt;=Sheet1!$D$2),"2",IF(OR(H29&gt;=Sheet1!$C$3,H29&lt;=Sheet1!$D$3),"3","ERROR")))))</f>
        <v/>
      </c>
      <c r="J29" s="49" t="str">
        <f>IF(H29="","",IF(AND(H29&gt;=Sheet1!$F$1,H29&lt;=Sheet1!$G$1),"1",IF(AND(H29&gt;=Sheet1!$F$2,H29&lt;=Sheet1!$G$2),"2",IF(AND(H29&gt;=Sheet1!$F$3,H29&lt;=Sheet1!$G$3),"3",IF(AND(H29&gt;=Sheet1!$F$4,H29&lt;=Sheet1!$G$4),"4",IF(AND(H29&gt;=Sheet1!$F$5,H29&lt;=Sheet1!$G$5),"5",IF(AND(H29&gt;=Sheet1!$F$7,H29&lt;=Sheet1!$G$7),"7",IF(AND(H29&gt;=Sheet1!$F$8,H29&lt;=Sheet1!$G$8),"8",IF(OR(H29&gt;=Sheet1!$F$6,H29&lt;=Sheet1!$G$6),"6","ERROR")))))))))</f>
        <v/>
      </c>
      <c r="K29" s="4"/>
      <c r="L29" s="4"/>
      <c r="M29" s="6"/>
      <c r="N29" s="6"/>
      <c r="O29" s="8"/>
      <c r="P29" s="4"/>
      <c r="Q29" s="4"/>
      <c r="R29" s="5"/>
      <c r="S29" s="4"/>
      <c r="T29" s="4"/>
      <c r="U29" s="4"/>
      <c r="V29" s="4"/>
      <c r="W29" s="4"/>
      <c r="X29" s="4"/>
      <c r="Y29" s="4"/>
      <c r="Z29" s="4"/>
      <c r="AA29" s="4"/>
      <c r="AB29" s="4"/>
      <c r="AC29" s="50"/>
      <c r="AD29" s="50"/>
      <c r="AE29" s="50"/>
    </row>
    <row r="30" spans="1:31">
      <c r="A30" s="4"/>
      <c r="B30" s="4"/>
      <c r="C30" s="65"/>
      <c r="D30" s="7"/>
      <c r="E30" s="7"/>
      <c r="F30" s="48" t="str">
        <f t="shared" si="0"/>
        <v xml:space="preserve"> </v>
      </c>
      <c r="G30" s="48" t="str">
        <f t="shared" si="1"/>
        <v xml:space="preserve"> </v>
      </c>
      <c r="H30" s="28"/>
      <c r="I30" s="48" t="str">
        <f>IF(H30="","",IF(Sheet1!$A$1=2,IF(AND(H30&gt;=Sheet1!$C$1,H30&lt;=Sheet1!$D$1),"1",IF(OR(H30&gt;=Sheet1!$C$2,H30&lt;=Sheet1!$D$2),"2","ERROR")),IF(AND(H30&gt;=Sheet1!$C$1,H30&lt;=Sheet1!$D$1),"1",IF(AND(H30&gt;=Sheet1!$C$2,H30&lt;=Sheet1!$D$2),"2",IF(OR(H30&gt;=Sheet1!$C$3,H30&lt;=Sheet1!$D$3),"3","ERROR")))))</f>
        <v/>
      </c>
      <c r="J30" s="49" t="str">
        <f>IF(H30="","",IF(AND(H30&gt;=Sheet1!$F$1,H30&lt;=Sheet1!$G$1),"1",IF(AND(H30&gt;=Sheet1!$F$2,H30&lt;=Sheet1!$G$2),"2",IF(AND(H30&gt;=Sheet1!$F$3,H30&lt;=Sheet1!$G$3),"3",IF(AND(H30&gt;=Sheet1!$F$4,H30&lt;=Sheet1!$G$4),"4",IF(AND(H30&gt;=Sheet1!$F$5,H30&lt;=Sheet1!$G$5),"5",IF(AND(H30&gt;=Sheet1!$F$7,H30&lt;=Sheet1!$G$7),"7",IF(AND(H30&gt;=Sheet1!$F$8,H30&lt;=Sheet1!$G$8),"8",IF(OR(H30&gt;=Sheet1!$F$6,H30&lt;=Sheet1!$G$6),"6","ERROR")))))))))</f>
        <v/>
      </c>
      <c r="K30" s="4"/>
      <c r="L30" s="4"/>
      <c r="M30" s="6"/>
      <c r="N30" s="6"/>
      <c r="O30" s="8"/>
      <c r="P30" s="4"/>
      <c r="Q30" s="4"/>
      <c r="R30" s="5"/>
      <c r="S30" s="4"/>
      <c r="T30" s="4"/>
      <c r="U30" s="4"/>
      <c r="V30" s="4"/>
      <c r="W30" s="4"/>
      <c r="X30" s="4"/>
      <c r="Y30" s="4"/>
      <c r="Z30" s="4"/>
      <c r="AA30" s="4"/>
      <c r="AB30" s="4"/>
      <c r="AC30" s="50"/>
      <c r="AD30" s="50"/>
      <c r="AE30" s="50"/>
    </row>
    <row r="31" spans="1:31">
      <c r="A31" s="4"/>
      <c r="B31" s="4"/>
      <c r="C31" s="65"/>
      <c r="D31" s="7"/>
      <c r="E31" s="7"/>
      <c r="F31" s="48" t="str">
        <f t="shared" si="0"/>
        <v xml:space="preserve"> </v>
      </c>
      <c r="G31" s="48" t="str">
        <f t="shared" si="1"/>
        <v xml:space="preserve"> </v>
      </c>
      <c r="H31" s="28"/>
      <c r="I31" s="48" t="str">
        <f>IF(H31="","",IF(Sheet1!$A$1=2,IF(AND(H31&gt;=Sheet1!$C$1,H31&lt;=Sheet1!$D$1),"1",IF(OR(H31&gt;=Sheet1!$C$2,H31&lt;=Sheet1!$D$2),"2","ERROR")),IF(AND(H31&gt;=Sheet1!$C$1,H31&lt;=Sheet1!$D$1),"1",IF(AND(H31&gt;=Sheet1!$C$2,H31&lt;=Sheet1!$D$2),"2",IF(OR(H31&gt;=Sheet1!$C$3,H31&lt;=Sheet1!$D$3),"3","ERROR")))))</f>
        <v/>
      </c>
      <c r="J31" s="49" t="str">
        <f>IF(H31="","",IF(AND(H31&gt;=Sheet1!$F$1,H31&lt;=Sheet1!$G$1),"1",IF(AND(H31&gt;=Sheet1!$F$2,H31&lt;=Sheet1!$G$2),"2",IF(AND(H31&gt;=Sheet1!$F$3,H31&lt;=Sheet1!$G$3),"3",IF(AND(H31&gt;=Sheet1!$F$4,H31&lt;=Sheet1!$G$4),"4",IF(AND(H31&gt;=Sheet1!$F$5,H31&lt;=Sheet1!$G$5),"5",IF(AND(H31&gt;=Sheet1!$F$7,H31&lt;=Sheet1!$G$7),"7",IF(AND(H31&gt;=Sheet1!$F$8,H31&lt;=Sheet1!$G$8),"8",IF(OR(H31&gt;=Sheet1!$F$6,H31&lt;=Sheet1!$G$6),"6","ERROR")))))))))</f>
        <v/>
      </c>
      <c r="K31" s="4"/>
      <c r="L31" s="4"/>
      <c r="M31" s="6"/>
      <c r="N31" s="6"/>
      <c r="O31" s="8"/>
      <c r="P31" s="4"/>
      <c r="Q31" s="4"/>
      <c r="R31" s="5"/>
      <c r="S31" s="4"/>
      <c r="T31" s="4"/>
      <c r="U31" s="4"/>
      <c r="V31" s="4"/>
      <c r="W31" s="4"/>
      <c r="X31" s="4"/>
      <c r="Y31" s="4"/>
      <c r="Z31" s="4"/>
      <c r="AA31" s="4"/>
      <c r="AB31" s="4"/>
      <c r="AC31" s="50"/>
      <c r="AD31" s="50"/>
      <c r="AE31" s="50"/>
    </row>
    <row r="32" spans="1:31">
      <c r="A32" s="4"/>
      <c r="B32" s="4"/>
      <c r="C32" s="65"/>
      <c r="D32" s="7"/>
      <c r="E32" s="7"/>
      <c r="F32" s="48" t="str">
        <f t="shared" si="0"/>
        <v xml:space="preserve"> </v>
      </c>
      <c r="G32" s="48" t="str">
        <f t="shared" si="1"/>
        <v xml:space="preserve"> </v>
      </c>
      <c r="H32" s="28"/>
      <c r="I32" s="48" t="str">
        <f>IF(H32="","",IF(Sheet1!$A$1=2,IF(AND(H32&gt;=Sheet1!$C$1,H32&lt;=Sheet1!$D$1),"1",IF(OR(H32&gt;=Sheet1!$C$2,H32&lt;=Sheet1!$D$2),"2","ERROR")),IF(AND(H32&gt;=Sheet1!$C$1,H32&lt;=Sheet1!$D$1),"1",IF(AND(H32&gt;=Sheet1!$C$2,H32&lt;=Sheet1!$D$2),"2",IF(OR(H32&gt;=Sheet1!$C$3,H32&lt;=Sheet1!$D$3),"3","ERROR")))))</f>
        <v/>
      </c>
      <c r="J32" s="49" t="str">
        <f>IF(H32="","",IF(AND(H32&gt;=Sheet1!$F$1,H32&lt;=Sheet1!$G$1),"1",IF(AND(H32&gt;=Sheet1!$F$2,H32&lt;=Sheet1!$G$2),"2",IF(AND(H32&gt;=Sheet1!$F$3,H32&lt;=Sheet1!$G$3),"3",IF(AND(H32&gt;=Sheet1!$F$4,H32&lt;=Sheet1!$G$4),"4",IF(AND(H32&gt;=Sheet1!$F$5,H32&lt;=Sheet1!$G$5),"5",IF(AND(H32&gt;=Sheet1!$F$7,H32&lt;=Sheet1!$G$7),"7",IF(AND(H32&gt;=Sheet1!$F$8,H32&lt;=Sheet1!$G$8),"8",IF(OR(H32&gt;=Sheet1!$F$6,H32&lt;=Sheet1!$G$6),"6","ERROR")))))))))</f>
        <v/>
      </c>
      <c r="K32" s="4"/>
      <c r="L32" s="4"/>
      <c r="M32" s="6"/>
      <c r="N32" s="6"/>
      <c r="O32" s="8"/>
      <c r="P32" s="4"/>
      <c r="Q32" s="4"/>
      <c r="R32" s="5"/>
      <c r="S32" s="4"/>
      <c r="T32" s="4"/>
      <c r="U32" s="4"/>
      <c r="V32" s="4"/>
      <c r="W32" s="4"/>
      <c r="X32" s="4"/>
      <c r="Y32" s="4"/>
      <c r="Z32" s="4"/>
      <c r="AA32" s="4"/>
      <c r="AB32" s="4"/>
      <c r="AC32" s="50"/>
      <c r="AD32" s="50"/>
      <c r="AE32" s="50"/>
    </row>
    <row r="33" spans="1:31">
      <c r="A33" s="4"/>
      <c r="B33" s="4"/>
      <c r="C33" s="65"/>
      <c r="D33" s="7"/>
      <c r="E33" s="7"/>
      <c r="F33" s="48" t="str">
        <f t="shared" si="0"/>
        <v xml:space="preserve"> </v>
      </c>
      <c r="G33" s="48" t="str">
        <f t="shared" si="1"/>
        <v xml:space="preserve"> </v>
      </c>
      <c r="H33" s="28"/>
      <c r="I33" s="48" t="str">
        <f>IF(H33="","",IF(Sheet1!$A$1=2,IF(AND(H33&gt;=Sheet1!$C$1,H33&lt;=Sheet1!$D$1),"1",IF(OR(H33&gt;=Sheet1!$C$2,H33&lt;=Sheet1!$D$2),"2","ERROR")),IF(AND(H33&gt;=Sheet1!$C$1,H33&lt;=Sheet1!$D$1),"1",IF(AND(H33&gt;=Sheet1!$C$2,H33&lt;=Sheet1!$D$2),"2",IF(OR(H33&gt;=Sheet1!$C$3,H33&lt;=Sheet1!$D$3),"3","ERROR")))))</f>
        <v/>
      </c>
      <c r="J33" s="49" t="str">
        <f>IF(H33="","",IF(AND(H33&gt;=Sheet1!$F$1,H33&lt;=Sheet1!$G$1),"1",IF(AND(H33&gt;=Sheet1!$F$2,H33&lt;=Sheet1!$G$2),"2",IF(AND(H33&gt;=Sheet1!$F$3,H33&lt;=Sheet1!$G$3),"3",IF(AND(H33&gt;=Sheet1!$F$4,H33&lt;=Sheet1!$G$4),"4",IF(AND(H33&gt;=Sheet1!$F$5,H33&lt;=Sheet1!$G$5),"5",IF(AND(H33&gt;=Sheet1!$F$7,H33&lt;=Sheet1!$G$7),"7",IF(AND(H33&gt;=Sheet1!$F$8,H33&lt;=Sheet1!$G$8),"8",IF(OR(H33&gt;=Sheet1!$F$6,H33&lt;=Sheet1!$G$6),"6","ERROR")))))))))</f>
        <v/>
      </c>
      <c r="K33" s="4"/>
      <c r="L33" s="4"/>
      <c r="M33" s="6"/>
      <c r="N33" s="6"/>
      <c r="O33" s="8"/>
      <c r="P33" s="4"/>
      <c r="Q33" s="4"/>
      <c r="R33" s="5"/>
      <c r="S33" s="4"/>
      <c r="T33" s="4"/>
      <c r="U33" s="4"/>
      <c r="V33" s="4"/>
      <c r="W33" s="4"/>
      <c r="X33" s="4"/>
      <c r="Y33" s="4"/>
      <c r="Z33" s="4"/>
      <c r="AA33" s="4"/>
      <c r="AB33" s="4"/>
      <c r="AC33" s="50"/>
      <c r="AD33" s="50"/>
      <c r="AE33" s="50"/>
    </row>
    <row r="34" spans="1:31">
      <c r="A34" s="4"/>
      <c r="B34" s="4"/>
      <c r="C34" s="65"/>
      <c r="D34" s="7"/>
      <c r="E34" s="7"/>
      <c r="F34" s="48" t="str">
        <f t="shared" si="0"/>
        <v xml:space="preserve"> </v>
      </c>
      <c r="G34" s="48" t="str">
        <f t="shared" si="1"/>
        <v xml:space="preserve"> </v>
      </c>
      <c r="H34" s="28"/>
      <c r="I34" s="48" t="str">
        <f>IF(H34="","",IF(Sheet1!$A$1=2,IF(AND(H34&gt;=Sheet1!$C$1,H34&lt;=Sheet1!$D$1),"1",IF(OR(H34&gt;=Sheet1!$C$2,H34&lt;=Sheet1!$D$2),"2","ERROR")),IF(AND(H34&gt;=Sheet1!$C$1,H34&lt;=Sheet1!$D$1),"1",IF(AND(H34&gt;=Sheet1!$C$2,H34&lt;=Sheet1!$D$2),"2",IF(OR(H34&gt;=Sheet1!$C$3,H34&lt;=Sheet1!$D$3),"3","ERROR")))))</f>
        <v/>
      </c>
      <c r="J34" s="49" t="str">
        <f>IF(H34="","",IF(AND(H34&gt;=Sheet1!$F$1,H34&lt;=Sheet1!$G$1),"1",IF(AND(H34&gt;=Sheet1!$F$2,H34&lt;=Sheet1!$G$2),"2",IF(AND(H34&gt;=Sheet1!$F$3,H34&lt;=Sheet1!$G$3),"3",IF(AND(H34&gt;=Sheet1!$F$4,H34&lt;=Sheet1!$G$4),"4",IF(AND(H34&gt;=Sheet1!$F$5,H34&lt;=Sheet1!$G$5),"5",IF(AND(H34&gt;=Sheet1!$F$7,H34&lt;=Sheet1!$G$7),"7",IF(AND(H34&gt;=Sheet1!$F$8,H34&lt;=Sheet1!$G$8),"8",IF(OR(H34&gt;=Sheet1!$F$6,H34&lt;=Sheet1!$G$6),"6","ERROR")))))))))</f>
        <v/>
      </c>
      <c r="K34" s="4"/>
      <c r="L34" s="4"/>
      <c r="M34" s="6"/>
      <c r="N34" s="6"/>
      <c r="O34" s="8"/>
      <c r="P34" s="4"/>
      <c r="Q34" s="4"/>
      <c r="R34" s="5"/>
      <c r="S34" s="4"/>
      <c r="T34" s="4"/>
      <c r="U34" s="4"/>
      <c r="V34" s="4"/>
      <c r="W34" s="4"/>
      <c r="X34" s="4"/>
      <c r="Y34" s="4"/>
      <c r="Z34" s="4"/>
      <c r="AA34" s="4"/>
      <c r="AB34" s="4"/>
      <c r="AC34" s="50"/>
      <c r="AD34" s="50"/>
      <c r="AE34" s="50"/>
    </row>
    <row r="35" spans="1:31">
      <c r="A35" s="4"/>
      <c r="B35" s="4"/>
      <c r="C35" s="65"/>
      <c r="D35" s="7"/>
      <c r="E35" s="7"/>
      <c r="F35" s="48" t="str">
        <f t="shared" ref="F35:F62" si="2">IF(ISBLANK(E35)," ",IF((E35-D35&lt;31),"X"," "))</f>
        <v xml:space="preserve"> </v>
      </c>
      <c r="G35" s="48" t="str">
        <f t="shared" si="1"/>
        <v xml:space="preserve"> </v>
      </c>
      <c r="H35" s="28"/>
      <c r="I35" s="48" t="str">
        <f>IF(H35="","",IF(Sheet1!$A$1=2,IF(AND(H35&gt;=Sheet1!$C$1,H35&lt;=Sheet1!$D$1),"1",IF(OR(H35&gt;=Sheet1!$C$2,H35&lt;=Sheet1!$D$2),"2","ERROR")),IF(AND(H35&gt;=Sheet1!$C$1,H35&lt;=Sheet1!$D$1),"1",IF(AND(H35&gt;=Sheet1!$C$2,H35&lt;=Sheet1!$D$2),"2",IF(OR(H35&gt;=Sheet1!$C$3,H35&lt;=Sheet1!$D$3),"3","ERROR")))))</f>
        <v/>
      </c>
      <c r="J35" s="49" t="str">
        <f>IF(H35="","",IF(AND(H35&gt;=Sheet1!$F$1,H35&lt;=Sheet1!$G$1),"1",IF(AND(H35&gt;=Sheet1!$F$2,H35&lt;=Sheet1!$G$2),"2",IF(AND(H35&gt;=Sheet1!$F$3,H35&lt;=Sheet1!$G$3),"3",IF(AND(H35&gt;=Sheet1!$F$4,H35&lt;=Sheet1!$G$4),"4",IF(AND(H35&gt;=Sheet1!$F$5,H35&lt;=Sheet1!$G$5),"5",IF(AND(H35&gt;=Sheet1!$F$7,H35&lt;=Sheet1!$G$7),"7",IF(AND(H35&gt;=Sheet1!$F$8,H35&lt;=Sheet1!$G$8),"8",IF(OR(H35&gt;=Sheet1!$F$6,H35&lt;=Sheet1!$G$6),"6","ERROR")))))))))</f>
        <v/>
      </c>
      <c r="K35" s="4"/>
      <c r="L35" s="4"/>
      <c r="M35" s="6"/>
      <c r="N35" s="6"/>
      <c r="O35" s="8"/>
      <c r="P35" s="4"/>
      <c r="Q35" s="4"/>
      <c r="R35" s="5"/>
      <c r="S35" s="4"/>
      <c r="T35" s="4"/>
      <c r="U35" s="4"/>
      <c r="V35" s="4"/>
      <c r="W35" s="4"/>
      <c r="X35" s="4"/>
      <c r="Y35" s="4"/>
      <c r="Z35" s="4"/>
      <c r="AA35" s="4"/>
      <c r="AB35" s="4"/>
      <c r="AC35" s="50"/>
      <c r="AD35" s="50"/>
      <c r="AE35" s="50"/>
    </row>
    <row r="36" spans="1:31">
      <c r="A36" s="4"/>
      <c r="B36" s="4"/>
      <c r="C36" s="65"/>
      <c r="D36" s="7"/>
      <c r="E36" s="7"/>
      <c r="F36" s="48" t="str">
        <f t="shared" si="2"/>
        <v xml:space="preserve"> </v>
      </c>
      <c r="G36" s="48" t="str">
        <f t="shared" si="1"/>
        <v xml:space="preserve"> </v>
      </c>
      <c r="H36" s="28"/>
      <c r="I36" s="48" t="str">
        <f>IF(H36="","",IF(Sheet1!$A$1=2,IF(AND(H36&gt;=Sheet1!$C$1,H36&lt;=Sheet1!$D$1),"1",IF(OR(H36&gt;=Sheet1!$C$2,H36&lt;=Sheet1!$D$2),"2","ERROR")),IF(AND(H36&gt;=Sheet1!$C$1,H36&lt;=Sheet1!$D$1),"1",IF(AND(H36&gt;=Sheet1!$C$2,H36&lt;=Sheet1!$D$2),"2",IF(OR(H36&gt;=Sheet1!$C$3,H36&lt;=Sheet1!$D$3),"3","ERROR")))))</f>
        <v/>
      </c>
      <c r="J36" s="49" t="str">
        <f>IF(H36="","",IF(AND(H36&gt;=Sheet1!$F$1,H36&lt;=Sheet1!$G$1),"1",IF(AND(H36&gt;=Sheet1!$F$2,H36&lt;=Sheet1!$G$2),"2",IF(AND(H36&gt;=Sheet1!$F$3,H36&lt;=Sheet1!$G$3),"3",IF(AND(H36&gt;=Sheet1!$F$4,H36&lt;=Sheet1!$G$4),"4",IF(AND(H36&gt;=Sheet1!$F$5,H36&lt;=Sheet1!$G$5),"5",IF(AND(H36&gt;=Sheet1!$F$7,H36&lt;=Sheet1!$G$7),"7",IF(AND(H36&gt;=Sheet1!$F$8,H36&lt;=Sheet1!$G$8),"8",IF(OR(H36&gt;=Sheet1!$F$6,H36&lt;=Sheet1!$G$6),"6","ERROR")))))))))</f>
        <v/>
      </c>
      <c r="K36" s="4"/>
      <c r="L36" s="4"/>
      <c r="M36" s="6"/>
      <c r="N36" s="6"/>
      <c r="O36" s="8"/>
      <c r="P36" s="4"/>
      <c r="Q36" s="4"/>
      <c r="R36" s="5"/>
      <c r="S36" s="4"/>
      <c r="T36" s="4"/>
      <c r="U36" s="4"/>
      <c r="V36" s="4"/>
      <c r="W36" s="4"/>
      <c r="X36" s="4"/>
      <c r="Y36" s="4"/>
      <c r="Z36" s="4"/>
      <c r="AA36" s="4"/>
      <c r="AB36" s="4"/>
      <c r="AC36" s="50"/>
      <c r="AD36" s="50"/>
      <c r="AE36" s="50"/>
    </row>
    <row r="37" spans="1:31">
      <c r="A37" s="4"/>
      <c r="B37" s="4"/>
      <c r="C37" s="65"/>
      <c r="D37" s="7"/>
      <c r="E37" s="7"/>
      <c r="F37" s="48" t="str">
        <f t="shared" si="2"/>
        <v xml:space="preserve"> </v>
      </c>
      <c r="G37" s="48" t="str">
        <f t="shared" si="1"/>
        <v xml:space="preserve"> </v>
      </c>
      <c r="H37" s="28"/>
      <c r="I37" s="48" t="str">
        <f>IF(H37="","",IF(Sheet1!$A$1=2,IF(AND(H37&gt;=Sheet1!$C$1,H37&lt;=Sheet1!$D$1),"1",IF(OR(H37&gt;=Sheet1!$C$2,H37&lt;=Sheet1!$D$2),"2","ERROR")),IF(AND(H37&gt;=Sheet1!$C$1,H37&lt;=Sheet1!$D$1),"1",IF(AND(H37&gt;=Sheet1!$C$2,H37&lt;=Sheet1!$D$2),"2",IF(OR(H37&gt;=Sheet1!$C$3,H37&lt;=Sheet1!$D$3),"3","ERROR")))))</f>
        <v/>
      </c>
      <c r="J37" s="49" t="str">
        <f>IF(H37="","",IF(AND(H37&gt;=Sheet1!$F$1,H37&lt;=Sheet1!$G$1),"1",IF(AND(H37&gt;=Sheet1!$F$2,H37&lt;=Sheet1!$G$2),"2",IF(AND(H37&gt;=Sheet1!$F$3,H37&lt;=Sheet1!$G$3),"3",IF(AND(H37&gt;=Sheet1!$F$4,H37&lt;=Sheet1!$G$4),"4",IF(AND(H37&gt;=Sheet1!$F$5,H37&lt;=Sheet1!$G$5),"5",IF(AND(H37&gt;=Sheet1!$F$7,H37&lt;=Sheet1!$G$7),"7",IF(AND(H37&gt;=Sheet1!$F$8,H37&lt;=Sheet1!$G$8),"8",IF(OR(H37&gt;=Sheet1!$F$6,H37&lt;=Sheet1!$G$6),"6","ERROR")))))))))</f>
        <v/>
      </c>
      <c r="K37" s="4"/>
      <c r="L37" s="4"/>
      <c r="M37" s="6"/>
      <c r="N37" s="6"/>
      <c r="O37" s="8"/>
      <c r="P37" s="4"/>
      <c r="Q37" s="4"/>
      <c r="R37" s="5"/>
      <c r="S37" s="4"/>
      <c r="T37" s="4"/>
      <c r="U37" s="4"/>
      <c r="V37" s="4"/>
      <c r="W37" s="4"/>
      <c r="X37" s="4"/>
      <c r="Y37" s="4"/>
      <c r="Z37" s="4"/>
      <c r="AA37" s="4"/>
      <c r="AB37" s="4"/>
      <c r="AC37" s="50"/>
      <c r="AD37" s="50"/>
      <c r="AE37" s="50"/>
    </row>
    <row r="38" spans="1:31">
      <c r="A38" s="4"/>
      <c r="B38" s="4"/>
      <c r="C38" s="65"/>
      <c r="D38" s="7"/>
      <c r="E38" s="7"/>
      <c r="F38" s="48" t="str">
        <f t="shared" si="2"/>
        <v xml:space="preserve"> </v>
      </c>
      <c r="G38" s="48" t="str">
        <f t="shared" si="1"/>
        <v xml:space="preserve"> </v>
      </c>
      <c r="H38" s="28"/>
      <c r="I38" s="48" t="str">
        <f>IF(H38="","",IF(Sheet1!$A$1=2,IF(AND(H38&gt;=Sheet1!$C$1,H38&lt;=Sheet1!$D$1),"1",IF(OR(H38&gt;=Sheet1!$C$2,H38&lt;=Sheet1!$D$2),"2","ERROR")),IF(AND(H38&gt;=Sheet1!$C$1,H38&lt;=Sheet1!$D$1),"1",IF(AND(H38&gt;=Sheet1!$C$2,H38&lt;=Sheet1!$D$2),"2",IF(OR(H38&gt;=Sheet1!$C$3,H38&lt;=Sheet1!$D$3),"3","ERROR")))))</f>
        <v/>
      </c>
      <c r="J38" s="49" t="str">
        <f>IF(H38="","",IF(AND(H38&gt;=Sheet1!$F$1,H38&lt;=Sheet1!$G$1),"1",IF(AND(H38&gt;=Sheet1!$F$2,H38&lt;=Sheet1!$G$2),"2",IF(AND(H38&gt;=Sheet1!$F$3,H38&lt;=Sheet1!$G$3),"3",IF(AND(H38&gt;=Sheet1!$F$4,H38&lt;=Sheet1!$G$4),"4",IF(AND(H38&gt;=Sheet1!$F$5,H38&lt;=Sheet1!$G$5),"5",IF(AND(H38&gt;=Sheet1!$F$7,H38&lt;=Sheet1!$G$7),"7",IF(AND(H38&gt;=Sheet1!$F$8,H38&lt;=Sheet1!$G$8),"8",IF(OR(H38&gt;=Sheet1!$F$6,H38&lt;=Sheet1!$G$6),"6","ERROR")))))))))</f>
        <v/>
      </c>
      <c r="K38" s="4"/>
      <c r="L38" s="4"/>
      <c r="M38" s="6"/>
      <c r="N38" s="6"/>
      <c r="O38" s="8"/>
      <c r="P38" s="4"/>
      <c r="Q38" s="4"/>
      <c r="R38" s="5"/>
      <c r="S38" s="4"/>
      <c r="T38" s="4"/>
      <c r="U38" s="4"/>
      <c r="V38" s="4"/>
      <c r="W38" s="4"/>
      <c r="X38" s="4"/>
      <c r="Y38" s="4"/>
      <c r="Z38" s="4"/>
      <c r="AA38" s="4"/>
      <c r="AB38" s="4"/>
      <c r="AC38" s="50"/>
      <c r="AD38" s="50"/>
      <c r="AE38" s="50"/>
    </row>
    <row r="39" spans="1:31">
      <c r="A39" s="4"/>
      <c r="B39" s="4"/>
      <c r="C39" s="65"/>
      <c r="D39" s="7"/>
      <c r="E39" s="7"/>
      <c r="F39" s="48" t="str">
        <f t="shared" si="2"/>
        <v xml:space="preserve"> </v>
      </c>
      <c r="G39" s="48" t="str">
        <f t="shared" si="1"/>
        <v xml:space="preserve"> </v>
      </c>
      <c r="H39" s="28"/>
      <c r="I39" s="48" t="str">
        <f>IF(H39="","",IF(Sheet1!$A$1=2,IF(AND(H39&gt;=Sheet1!$C$1,H39&lt;=Sheet1!$D$1),"1",IF(OR(H39&gt;=Sheet1!$C$2,H39&lt;=Sheet1!$D$2),"2","ERROR")),IF(AND(H39&gt;=Sheet1!$C$1,H39&lt;=Sheet1!$D$1),"1",IF(AND(H39&gt;=Sheet1!$C$2,H39&lt;=Sheet1!$D$2),"2",IF(OR(H39&gt;=Sheet1!$C$3,H39&lt;=Sheet1!$D$3),"3","ERROR")))))</f>
        <v/>
      </c>
      <c r="J39" s="49" t="str">
        <f>IF(H39="","",IF(AND(H39&gt;=Sheet1!$F$1,H39&lt;=Sheet1!$G$1),"1",IF(AND(H39&gt;=Sheet1!$F$2,H39&lt;=Sheet1!$G$2),"2",IF(AND(H39&gt;=Sheet1!$F$3,H39&lt;=Sheet1!$G$3),"3",IF(AND(H39&gt;=Sheet1!$F$4,H39&lt;=Sheet1!$G$4),"4",IF(AND(H39&gt;=Sheet1!$F$5,H39&lt;=Sheet1!$G$5),"5",IF(AND(H39&gt;=Sheet1!$F$7,H39&lt;=Sheet1!$G$7),"7",IF(AND(H39&gt;=Sheet1!$F$8,H39&lt;=Sheet1!$G$8),"8",IF(OR(H39&gt;=Sheet1!$F$6,H39&lt;=Sheet1!$G$6),"6","ERROR")))))))))</f>
        <v/>
      </c>
      <c r="K39" s="4"/>
      <c r="L39" s="4"/>
      <c r="M39" s="6"/>
      <c r="N39" s="6"/>
      <c r="O39" s="8"/>
      <c r="P39" s="4"/>
      <c r="Q39" s="4"/>
      <c r="R39" s="5"/>
      <c r="S39" s="4"/>
      <c r="T39" s="4"/>
      <c r="U39" s="4"/>
      <c r="V39" s="4"/>
      <c r="W39" s="4"/>
      <c r="X39" s="4"/>
      <c r="Y39" s="4"/>
      <c r="Z39" s="4"/>
      <c r="AA39" s="4"/>
      <c r="AB39" s="4"/>
      <c r="AC39" s="50"/>
      <c r="AD39" s="50"/>
      <c r="AE39" s="50"/>
    </row>
    <row r="40" spans="1:31">
      <c r="A40" s="4"/>
      <c r="B40" s="4"/>
      <c r="C40" s="65"/>
      <c r="D40" s="7"/>
      <c r="E40" s="7"/>
      <c r="F40" s="48" t="str">
        <f t="shared" si="2"/>
        <v xml:space="preserve"> </v>
      </c>
      <c r="G40" s="48" t="str">
        <f t="shared" si="1"/>
        <v xml:space="preserve"> </v>
      </c>
      <c r="H40" s="28"/>
      <c r="I40" s="48" t="str">
        <f>IF(H40="","",IF(Sheet1!$A$1=2,IF(AND(H40&gt;=Sheet1!$C$1,H40&lt;=Sheet1!$D$1),"1",IF(OR(H40&gt;=Sheet1!$C$2,H40&lt;=Sheet1!$D$2),"2","ERROR")),IF(AND(H40&gt;=Sheet1!$C$1,H40&lt;=Sheet1!$D$1),"1",IF(AND(H40&gt;=Sheet1!$C$2,H40&lt;=Sheet1!$D$2),"2",IF(OR(H40&gt;=Sheet1!$C$3,H40&lt;=Sheet1!$D$3),"3","ERROR")))))</f>
        <v/>
      </c>
      <c r="J40" s="49" t="str">
        <f>IF(H40="","",IF(AND(H40&gt;=Sheet1!$F$1,H40&lt;=Sheet1!$G$1),"1",IF(AND(H40&gt;=Sheet1!$F$2,H40&lt;=Sheet1!$G$2),"2",IF(AND(H40&gt;=Sheet1!$F$3,H40&lt;=Sheet1!$G$3),"3",IF(AND(H40&gt;=Sheet1!$F$4,H40&lt;=Sheet1!$G$4),"4",IF(AND(H40&gt;=Sheet1!$F$5,H40&lt;=Sheet1!$G$5),"5",IF(AND(H40&gt;=Sheet1!$F$7,H40&lt;=Sheet1!$G$7),"7",IF(AND(H40&gt;=Sheet1!$F$8,H40&lt;=Sheet1!$G$8),"8",IF(OR(H40&gt;=Sheet1!$F$6,H40&lt;=Sheet1!$G$6),"6","ERROR")))))))))</f>
        <v/>
      </c>
      <c r="K40" s="4"/>
      <c r="L40" s="4"/>
      <c r="M40" s="6"/>
      <c r="N40" s="6"/>
      <c r="O40" s="8"/>
      <c r="P40" s="4"/>
      <c r="Q40" s="4"/>
      <c r="R40" s="5"/>
      <c r="S40" s="4"/>
      <c r="T40" s="4"/>
      <c r="U40" s="4"/>
      <c r="V40" s="4"/>
      <c r="W40" s="4"/>
      <c r="X40" s="4"/>
      <c r="Y40" s="4"/>
      <c r="Z40" s="4"/>
      <c r="AA40" s="4"/>
      <c r="AB40" s="4"/>
      <c r="AC40" s="50"/>
      <c r="AD40" s="50"/>
      <c r="AE40" s="50"/>
    </row>
    <row r="41" spans="1:31">
      <c r="A41" s="4"/>
      <c r="B41" s="4"/>
      <c r="C41" s="65"/>
      <c r="D41" s="7"/>
      <c r="E41" s="7"/>
      <c r="F41" s="48" t="str">
        <f t="shared" si="2"/>
        <v xml:space="preserve"> </v>
      </c>
      <c r="G41" s="48" t="str">
        <f t="shared" si="1"/>
        <v xml:space="preserve"> </v>
      </c>
      <c r="H41" s="28"/>
      <c r="I41" s="48" t="str">
        <f>IF(H41="","",IF(Sheet1!$A$1=2,IF(AND(H41&gt;=Sheet1!$C$1,H41&lt;=Sheet1!$D$1),"1",IF(OR(H41&gt;=Sheet1!$C$2,H41&lt;=Sheet1!$D$2),"2","ERROR")),IF(AND(H41&gt;=Sheet1!$C$1,H41&lt;=Sheet1!$D$1),"1",IF(AND(H41&gt;=Sheet1!$C$2,H41&lt;=Sheet1!$D$2),"2",IF(OR(H41&gt;=Sheet1!$C$3,H41&lt;=Sheet1!$D$3),"3","ERROR")))))</f>
        <v/>
      </c>
      <c r="J41" s="49" t="str">
        <f>IF(H41="","",IF(AND(H41&gt;=Sheet1!$F$1,H41&lt;=Sheet1!$G$1),"1",IF(AND(H41&gt;=Sheet1!$F$2,H41&lt;=Sheet1!$G$2),"2",IF(AND(H41&gt;=Sheet1!$F$3,H41&lt;=Sheet1!$G$3),"3",IF(AND(H41&gt;=Sheet1!$F$4,H41&lt;=Sheet1!$G$4),"4",IF(AND(H41&gt;=Sheet1!$F$5,H41&lt;=Sheet1!$G$5),"5",IF(AND(H41&gt;=Sheet1!$F$7,H41&lt;=Sheet1!$G$7),"7",IF(AND(H41&gt;=Sheet1!$F$8,H41&lt;=Sheet1!$G$8),"8",IF(OR(H41&gt;=Sheet1!$F$6,H41&lt;=Sheet1!$G$6),"6","ERROR")))))))))</f>
        <v/>
      </c>
      <c r="K41" s="4"/>
      <c r="L41" s="4"/>
      <c r="M41" s="6"/>
      <c r="N41" s="6"/>
      <c r="O41" s="8"/>
      <c r="P41" s="4"/>
      <c r="Q41" s="4"/>
      <c r="R41" s="5"/>
      <c r="S41" s="4"/>
      <c r="T41" s="4"/>
      <c r="U41" s="4"/>
      <c r="V41" s="4"/>
      <c r="W41" s="4"/>
      <c r="X41" s="4"/>
      <c r="Y41" s="4"/>
      <c r="Z41" s="4"/>
      <c r="AA41" s="4"/>
      <c r="AB41" s="4"/>
      <c r="AC41" s="50"/>
      <c r="AD41" s="50"/>
      <c r="AE41" s="50"/>
    </row>
    <row r="42" spans="1:31">
      <c r="A42" s="4"/>
      <c r="B42" s="4"/>
      <c r="C42" s="65"/>
      <c r="D42" s="7"/>
      <c r="E42" s="7"/>
      <c r="F42" s="48" t="str">
        <f t="shared" si="2"/>
        <v xml:space="preserve"> </v>
      </c>
      <c r="G42" s="48" t="str">
        <f t="shared" si="1"/>
        <v xml:space="preserve"> </v>
      </c>
      <c r="H42" s="28"/>
      <c r="I42" s="48" t="str">
        <f>IF(H42="","",IF(Sheet1!$A$1=2,IF(AND(H42&gt;=Sheet1!$C$1,H42&lt;=Sheet1!$D$1),"1",IF(OR(H42&gt;=Sheet1!$C$2,H42&lt;=Sheet1!$D$2),"2","ERROR")),IF(AND(H42&gt;=Sheet1!$C$1,H42&lt;=Sheet1!$D$1),"1",IF(AND(H42&gt;=Sheet1!$C$2,H42&lt;=Sheet1!$D$2),"2",IF(OR(H42&gt;=Sheet1!$C$3,H42&lt;=Sheet1!$D$3),"3","ERROR")))))</f>
        <v/>
      </c>
      <c r="J42" s="49" t="str">
        <f>IF(H42="","",IF(AND(H42&gt;=Sheet1!$F$1,H42&lt;=Sheet1!$G$1),"1",IF(AND(H42&gt;=Sheet1!$F$2,H42&lt;=Sheet1!$G$2),"2",IF(AND(H42&gt;=Sheet1!$F$3,H42&lt;=Sheet1!$G$3),"3",IF(AND(H42&gt;=Sheet1!$F$4,H42&lt;=Sheet1!$G$4),"4",IF(AND(H42&gt;=Sheet1!$F$5,H42&lt;=Sheet1!$G$5),"5",IF(AND(H42&gt;=Sheet1!$F$7,H42&lt;=Sheet1!$G$7),"7",IF(AND(H42&gt;=Sheet1!$F$8,H42&lt;=Sheet1!$G$8),"8",IF(OR(H42&gt;=Sheet1!$F$6,H42&lt;=Sheet1!$G$6),"6","ERROR")))))))))</f>
        <v/>
      </c>
      <c r="K42" s="4"/>
      <c r="L42" s="4"/>
      <c r="M42" s="6"/>
      <c r="N42" s="6"/>
      <c r="O42" s="8"/>
      <c r="P42" s="4"/>
      <c r="Q42" s="4"/>
      <c r="R42" s="5"/>
      <c r="S42" s="4"/>
      <c r="T42" s="4"/>
      <c r="U42" s="4"/>
      <c r="V42" s="4"/>
      <c r="W42" s="4"/>
      <c r="X42" s="4"/>
      <c r="Y42" s="4"/>
      <c r="Z42" s="4"/>
      <c r="AA42" s="4"/>
      <c r="AB42" s="4"/>
      <c r="AC42" s="50"/>
      <c r="AD42" s="50"/>
      <c r="AE42" s="50"/>
    </row>
    <row r="43" spans="1:31">
      <c r="A43" s="4"/>
      <c r="B43" s="4"/>
      <c r="C43" s="65"/>
      <c r="D43" s="7"/>
      <c r="E43" s="7"/>
      <c r="F43" s="48" t="str">
        <f t="shared" si="2"/>
        <v xml:space="preserve"> </v>
      </c>
      <c r="G43" s="48" t="str">
        <f t="shared" si="1"/>
        <v xml:space="preserve"> </v>
      </c>
      <c r="H43" s="28"/>
      <c r="I43" s="48" t="str">
        <f>IF(H43="","",IF(Sheet1!$A$1=2,IF(AND(H43&gt;=Sheet1!$C$1,H43&lt;=Sheet1!$D$1),"1",IF(OR(H43&gt;=Sheet1!$C$2,H43&lt;=Sheet1!$D$2),"2","ERROR")),IF(AND(H43&gt;=Sheet1!$C$1,H43&lt;=Sheet1!$D$1),"1",IF(AND(H43&gt;=Sheet1!$C$2,H43&lt;=Sheet1!$D$2),"2",IF(OR(H43&gt;=Sheet1!$C$3,H43&lt;=Sheet1!$D$3),"3","ERROR")))))</f>
        <v/>
      </c>
      <c r="J43" s="49" t="str">
        <f>IF(H43="","",IF(AND(H43&gt;=Sheet1!$F$1,H43&lt;=Sheet1!$G$1),"1",IF(AND(H43&gt;=Sheet1!$F$2,H43&lt;=Sheet1!$G$2),"2",IF(AND(H43&gt;=Sheet1!$F$3,H43&lt;=Sheet1!$G$3),"3",IF(AND(H43&gt;=Sheet1!$F$4,H43&lt;=Sheet1!$G$4),"4",IF(AND(H43&gt;=Sheet1!$F$5,H43&lt;=Sheet1!$G$5),"5",IF(AND(H43&gt;=Sheet1!$F$7,H43&lt;=Sheet1!$G$7),"7",IF(AND(H43&gt;=Sheet1!$F$8,H43&lt;=Sheet1!$G$8),"8",IF(OR(H43&gt;=Sheet1!$F$6,H43&lt;=Sheet1!$G$6),"6","ERROR")))))))))</f>
        <v/>
      </c>
      <c r="K43" s="4"/>
      <c r="L43" s="4"/>
      <c r="M43" s="6"/>
      <c r="N43" s="6"/>
      <c r="O43" s="8"/>
      <c r="P43" s="4"/>
      <c r="Q43" s="4"/>
      <c r="R43" s="5"/>
      <c r="S43" s="4"/>
      <c r="T43" s="4"/>
      <c r="U43" s="4"/>
      <c r="V43" s="4"/>
      <c r="W43" s="4"/>
      <c r="X43" s="4"/>
      <c r="Y43" s="4"/>
      <c r="Z43" s="4"/>
      <c r="AA43" s="4"/>
      <c r="AB43" s="4"/>
      <c r="AC43" s="50"/>
      <c r="AD43" s="50"/>
      <c r="AE43" s="50"/>
    </row>
    <row r="44" spans="1:31">
      <c r="A44" s="4"/>
      <c r="B44" s="4"/>
      <c r="C44" s="65"/>
      <c r="D44" s="7"/>
      <c r="E44" s="7"/>
      <c r="F44" s="48" t="str">
        <f t="shared" si="2"/>
        <v xml:space="preserve"> </v>
      </c>
      <c r="G44" s="48" t="str">
        <f t="shared" si="1"/>
        <v xml:space="preserve"> </v>
      </c>
      <c r="H44" s="28"/>
      <c r="I44" s="48" t="str">
        <f>IF(H44="","",IF(Sheet1!$A$1=2,IF(AND(H44&gt;=Sheet1!$C$1,H44&lt;=Sheet1!$D$1),"1",IF(OR(H44&gt;=Sheet1!$C$2,H44&lt;=Sheet1!$D$2),"2","ERROR")),IF(AND(H44&gt;=Sheet1!$C$1,H44&lt;=Sheet1!$D$1),"1",IF(AND(H44&gt;=Sheet1!$C$2,H44&lt;=Sheet1!$D$2),"2",IF(OR(H44&gt;=Sheet1!$C$3,H44&lt;=Sheet1!$D$3),"3","ERROR")))))</f>
        <v/>
      </c>
      <c r="J44" s="49" t="str">
        <f>IF(H44="","",IF(AND(H44&gt;=Sheet1!$F$1,H44&lt;=Sheet1!$G$1),"1",IF(AND(H44&gt;=Sheet1!$F$2,H44&lt;=Sheet1!$G$2),"2",IF(AND(H44&gt;=Sheet1!$F$3,H44&lt;=Sheet1!$G$3),"3",IF(AND(H44&gt;=Sheet1!$F$4,H44&lt;=Sheet1!$G$4),"4",IF(AND(H44&gt;=Sheet1!$F$5,H44&lt;=Sheet1!$G$5),"5",IF(AND(H44&gt;=Sheet1!$F$7,H44&lt;=Sheet1!$G$7),"7",IF(AND(H44&gt;=Sheet1!$F$8,H44&lt;=Sheet1!$G$8),"8",IF(OR(H44&gt;=Sheet1!$F$6,H44&lt;=Sheet1!$G$6),"6","ERROR")))))))))</f>
        <v/>
      </c>
      <c r="K44" s="4"/>
      <c r="L44" s="4"/>
      <c r="M44" s="6"/>
      <c r="N44" s="6"/>
      <c r="O44" s="8"/>
      <c r="P44" s="4"/>
      <c r="Q44" s="4"/>
      <c r="R44" s="5"/>
      <c r="S44" s="4"/>
      <c r="T44" s="4"/>
      <c r="U44" s="4"/>
      <c r="V44" s="4"/>
      <c r="W44" s="4"/>
      <c r="X44" s="4"/>
      <c r="Y44" s="4"/>
      <c r="Z44" s="4"/>
      <c r="AA44" s="4"/>
      <c r="AB44" s="4"/>
      <c r="AC44" s="50"/>
      <c r="AD44" s="50"/>
      <c r="AE44" s="50"/>
    </row>
    <row r="45" spans="1:31">
      <c r="A45" s="4"/>
      <c r="B45" s="4"/>
      <c r="C45" s="65"/>
      <c r="D45" s="7"/>
      <c r="E45" s="7"/>
      <c r="F45" s="48" t="str">
        <f t="shared" si="2"/>
        <v xml:space="preserve"> </v>
      </c>
      <c r="G45" s="48" t="str">
        <f t="shared" si="1"/>
        <v xml:space="preserve"> </v>
      </c>
      <c r="H45" s="28"/>
      <c r="I45" s="48" t="str">
        <f>IF(H45="","",IF(Sheet1!$A$1=2,IF(AND(H45&gt;=Sheet1!$C$1,H45&lt;=Sheet1!$D$1),"1",IF(OR(H45&gt;=Sheet1!$C$2,H45&lt;=Sheet1!$D$2),"2","ERROR")),IF(AND(H45&gt;=Sheet1!$C$1,H45&lt;=Sheet1!$D$1),"1",IF(AND(H45&gt;=Sheet1!$C$2,H45&lt;=Sheet1!$D$2),"2",IF(OR(H45&gt;=Sheet1!$C$3,H45&lt;=Sheet1!$D$3),"3","ERROR")))))</f>
        <v/>
      </c>
      <c r="J45" s="49" t="str">
        <f>IF(H45="","",IF(AND(H45&gt;=Sheet1!$F$1,H45&lt;=Sheet1!$G$1),"1",IF(AND(H45&gt;=Sheet1!$F$2,H45&lt;=Sheet1!$G$2),"2",IF(AND(H45&gt;=Sheet1!$F$3,H45&lt;=Sheet1!$G$3),"3",IF(AND(H45&gt;=Sheet1!$F$4,H45&lt;=Sheet1!$G$4),"4",IF(AND(H45&gt;=Sheet1!$F$5,H45&lt;=Sheet1!$G$5),"5",IF(AND(H45&gt;=Sheet1!$F$7,H45&lt;=Sheet1!$G$7),"7",IF(AND(H45&gt;=Sheet1!$F$8,H45&lt;=Sheet1!$G$8),"8",IF(OR(H45&gt;=Sheet1!$F$6,H45&lt;=Sheet1!$G$6),"6","ERROR")))))))))</f>
        <v/>
      </c>
      <c r="K45" s="4"/>
      <c r="L45" s="4"/>
      <c r="M45" s="6"/>
      <c r="N45" s="6"/>
      <c r="O45" s="8"/>
      <c r="P45" s="4"/>
      <c r="Q45" s="4"/>
      <c r="R45" s="5"/>
      <c r="S45" s="4"/>
      <c r="T45" s="4"/>
      <c r="U45" s="4"/>
      <c r="V45" s="4"/>
      <c r="W45" s="4"/>
      <c r="X45" s="4"/>
      <c r="Y45" s="4"/>
      <c r="Z45" s="4"/>
      <c r="AA45" s="4"/>
      <c r="AB45" s="4"/>
      <c r="AC45" s="50"/>
      <c r="AD45" s="50"/>
      <c r="AE45" s="50"/>
    </row>
    <row r="46" spans="1:31">
      <c r="A46" s="4"/>
      <c r="B46" s="4"/>
      <c r="C46" s="65"/>
      <c r="D46" s="7"/>
      <c r="E46" s="7"/>
      <c r="F46" s="48" t="str">
        <f t="shared" si="2"/>
        <v xml:space="preserve"> </v>
      </c>
      <c r="G46" s="48" t="str">
        <f t="shared" si="1"/>
        <v xml:space="preserve"> </v>
      </c>
      <c r="H46" s="28"/>
      <c r="I46" s="48" t="str">
        <f>IF(H46="","",IF(Sheet1!$A$1=2,IF(AND(H46&gt;=Sheet1!$C$1,H46&lt;=Sheet1!$D$1),"1",IF(OR(H46&gt;=Sheet1!$C$2,H46&lt;=Sheet1!$D$2),"2","ERROR")),IF(AND(H46&gt;=Sheet1!$C$1,H46&lt;=Sheet1!$D$1),"1",IF(AND(H46&gt;=Sheet1!$C$2,H46&lt;=Sheet1!$D$2),"2",IF(OR(H46&gt;=Sheet1!$C$3,H46&lt;=Sheet1!$D$3),"3","ERROR")))))</f>
        <v/>
      </c>
      <c r="J46" s="49" t="str">
        <f>IF(H46="","",IF(AND(H46&gt;=Sheet1!$F$1,H46&lt;=Sheet1!$G$1),"1",IF(AND(H46&gt;=Sheet1!$F$2,H46&lt;=Sheet1!$G$2),"2",IF(AND(H46&gt;=Sheet1!$F$3,H46&lt;=Sheet1!$G$3),"3",IF(AND(H46&gt;=Sheet1!$F$4,H46&lt;=Sheet1!$G$4),"4",IF(AND(H46&gt;=Sheet1!$F$5,H46&lt;=Sheet1!$G$5),"5",IF(AND(H46&gt;=Sheet1!$F$7,H46&lt;=Sheet1!$G$7),"7",IF(AND(H46&gt;=Sheet1!$F$8,H46&lt;=Sheet1!$G$8),"8",IF(OR(H46&gt;=Sheet1!$F$6,H46&lt;=Sheet1!$G$6),"6","ERROR")))))))))</f>
        <v/>
      </c>
      <c r="K46" s="4"/>
      <c r="L46" s="4"/>
      <c r="M46" s="6"/>
      <c r="N46" s="6"/>
      <c r="O46" s="8"/>
      <c r="P46" s="4"/>
      <c r="Q46" s="4"/>
      <c r="R46" s="5"/>
      <c r="S46" s="4"/>
      <c r="T46" s="4"/>
      <c r="U46" s="4"/>
      <c r="V46" s="4"/>
      <c r="W46" s="4"/>
      <c r="X46" s="4"/>
      <c r="Y46" s="4"/>
      <c r="Z46" s="4"/>
      <c r="AA46" s="4"/>
      <c r="AB46" s="4"/>
      <c r="AC46" s="50"/>
      <c r="AD46" s="50"/>
      <c r="AE46" s="50"/>
    </row>
    <row r="47" spans="1:31">
      <c r="A47" s="4"/>
      <c r="B47" s="4"/>
      <c r="C47" s="65"/>
      <c r="D47" s="7"/>
      <c r="E47" s="7"/>
      <c r="F47" s="48" t="str">
        <f t="shared" si="2"/>
        <v xml:space="preserve"> </v>
      </c>
      <c r="G47" s="48" t="str">
        <f t="shared" si="1"/>
        <v xml:space="preserve"> </v>
      </c>
      <c r="H47" s="28"/>
      <c r="I47" s="48" t="str">
        <f>IF(H47="","",IF(Sheet1!$A$1=2,IF(AND(H47&gt;=Sheet1!$C$1,H47&lt;=Sheet1!$D$1),"1",IF(OR(H47&gt;=Sheet1!$C$2,H47&lt;=Sheet1!$D$2),"2","ERROR")),IF(AND(H47&gt;=Sheet1!$C$1,H47&lt;=Sheet1!$D$1),"1",IF(AND(H47&gt;=Sheet1!$C$2,H47&lt;=Sheet1!$D$2),"2",IF(OR(H47&gt;=Sheet1!$C$3,H47&lt;=Sheet1!$D$3),"3","ERROR")))))</f>
        <v/>
      </c>
      <c r="J47" s="49" t="str">
        <f>IF(H47="","",IF(AND(H47&gt;=Sheet1!$F$1,H47&lt;=Sheet1!$G$1),"1",IF(AND(H47&gt;=Sheet1!$F$2,H47&lt;=Sheet1!$G$2),"2",IF(AND(H47&gt;=Sheet1!$F$3,H47&lt;=Sheet1!$G$3),"3",IF(AND(H47&gt;=Sheet1!$F$4,H47&lt;=Sheet1!$G$4),"4",IF(AND(H47&gt;=Sheet1!$F$5,H47&lt;=Sheet1!$G$5),"5",IF(AND(H47&gt;=Sheet1!$F$7,H47&lt;=Sheet1!$G$7),"7",IF(AND(H47&gt;=Sheet1!$F$8,H47&lt;=Sheet1!$G$8),"8",IF(OR(H47&gt;=Sheet1!$F$6,H47&lt;=Sheet1!$G$6),"6","ERROR")))))))))</f>
        <v/>
      </c>
      <c r="K47" s="4"/>
      <c r="L47" s="4"/>
      <c r="M47" s="6"/>
      <c r="N47" s="6"/>
      <c r="O47" s="8"/>
      <c r="P47" s="4"/>
      <c r="Q47" s="4"/>
      <c r="R47" s="5"/>
      <c r="S47" s="4"/>
      <c r="T47" s="4"/>
      <c r="U47" s="4"/>
      <c r="V47" s="4"/>
      <c r="W47" s="4"/>
      <c r="X47" s="4"/>
      <c r="Y47" s="4"/>
      <c r="Z47" s="4"/>
      <c r="AA47" s="4"/>
      <c r="AB47" s="4"/>
      <c r="AC47" s="50"/>
      <c r="AD47" s="50"/>
      <c r="AE47" s="50"/>
    </row>
    <row r="48" spans="1:31">
      <c r="A48" s="4"/>
      <c r="B48" s="4"/>
      <c r="C48" s="65"/>
      <c r="D48" s="7"/>
      <c r="E48" s="7"/>
      <c r="F48" s="48" t="str">
        <f t="shared" si="2"/>
        <v xml:space="preserve"> </v>
      </c>
      <c r="G48" s="48" t="str">
        <f t="shared" si="1"/>
        <v xml:space="preserve"> </v>
      </c>
      <c r="H48" s="28"/>
      <c r="I48" s="48" t="str">
        <f>IF(H48="","",IF(Sheet1!$A$1=2,IF(AND(H48&gt;=Sheet1!$C$1,H48&lt;=Sheet1!$D$1),"1",IF(OR(H48&gt;=Sheet1!$C$2,H48&lt;=Sheet1!$D$2),"2","ERROR")),IF(AND(H48&gt;=Sheet1!$C$1,H48&lt;=Sheet1!$D$1),"1",IF(AND(H48&gt;=Sheet1!$C$2,H48&lt;=Sheet1!$D$2),"2",IF(OR(H48&gt;=Sheet1!$C$3,H48&lt;=Sheet1!$D$3),"3","ERROR")))))</f>
        <v/>
      </c>
      <c r="J48" s="49" t="str">
        <f>IF(H48="","",IF(AND(H48&gt;=Sheet1!$F$1,H48&lt;=Sheet1!$G$1),"1",IF(AND(H48&gt;=Sheet1!$F$2,H48&lt;=Sheet1!$G$2),"2",IF(AND(H48&gt;=Sheet1!$F$3,H48&lt;=Sheet1!$G$3),"3",IF(AND(H48&gt;=Sheet1!$F$4,H48&lt;=Sheet1!$G$4),"4",IF(AND(H48&gt;=Sheet1!$F$5,H48&lt;=Sheet1!$G$5),"5",IF(AND(H48&gt;=Sheet1!$F$7,H48&lt;=Sheet1!$G$7),"7",IF(AND(H48&gt;=Sheet1!$F$8,H48&lt;=Sheet1!$G$8),"8",IF(OR(H48&gt;=Sheet1!$F$6,H48&lt;=Sheet1!$G$6),"6","ERROR")))))))))</f>
        <v/>
      </c>
      <c r="K48" s="4"/>
      <c r="L48" s="4"/>
      <c r="M48" s="6"/>
      <c r="N48" s="6"/>
      <c r="O48" s="8"/>
      <c r="P48" s="4"/>
      <c r="Q48" s="4"/>
      <c r="R48" s="5"/>
      <c r="S48" s="4"/>
      <c r="T48" s="4"/>
      <c r="U48" s="4"/>
      <c r="V48" s="4"/>
      <c r="W48" s="4"/>
      <c r="X48" s="4"/>
      <c r="Y48" s="4"/>
      <c r="Z48" s="4"/>
      <c r="AA48" s="4"/>
      <c r="AB48" s="4"/>
      <c r="AC48" s="50"/>
      <c r="AD48" s="50"/>
      <c r="AE48" s="50"/>
    </row>
    <row r="49" spans="1:31">
      <c r="A49" s="4"/>
      <c r="B49" s="4"/>
      <c r="C49" s="65"/>
      <c r="D49" s="7"/>
      <c r="E49" s="7"/>
      <c r="F49" s="48" t="str">
        <f t="shared" si="2"/>
        <v xml:space="preserve"> </v>
      </c>
      <c r="G49" s="48" t="str">
        <f t="shared" si="1"/>
        <v xml:space="preserve"> </v>
      </c>
      <c r="H49" s="28"/>
      <c r="I49" s="48" t="str">
        <f>IF(H49="","",IF(Sheet1!$A$1=2,IF(AND(H49&gt;=Sheet1!$C$1,H49&lt;=Sheet1!$D$1),"1",IF(OR(H49&gt;=Sheet1!$C$2,H49&lt;=Sheet1!$D$2),"2","ERROR")),IF(AND(H49&gt;=Sheet1!$C$1,H49&lt;=Sheet1!$D$1),"1",IF(AND(H49&gt;=Sheet1!$C$2,H49&lt;=Sheet1!$D$2),"2",IF(OR(H49&gt;=Sheet1!$C$3,H49&lt;=Sheet1!$D$3),"3","ERROR")))))</f>
        <v/>
      </c>
      <c r="J49" s="49" t="str">
        <f>IF(H49="","",IF(AND(H49&gt;=Sheet1!$F$1,H49&lt;=Sheet1!$G$1),"1",IF(AND(H49&gt;=Sheet1!$F$2,H49&lt;=Sheet1!$G$2),"2",IF(AND(H49&gt;=Sheet1!$F$3,H49&lt;=Sheet1!$G$3),"3",IF(AND(H49&gt;=Sheet1!$F$4,H49&lt;=Sheet1!$G$4),"4",IF(AND(H49&gt;=Sheet1!$F$5,H49&lt;=Sheet1!$G$5),"5",IF(AND(H49&gt;=Sheet1!$F$7,H49&lt;=Sheet1!$G$7),"7",IF(AND(H49&gt;=Sheet1!$F$8,H49&lt;=Sheet1!$G$8),"8",IF(OR(H49&gt;=Sheet1!$F$6,H49&lt;=Sheet1!$G$6),"6","ERROR")))))))))</f>
        <v/>
      </c>
      <c r="K49" s="4"/>
      <c r="L49" s="4"/>
      <c r="M49" s="6"/>
      <c r="N49" s="6"/>
      <c r="O49" s="8"/>
      <c r="P49" s="4"/>
      <c r="Q49" s="4"/>
      <c r="R49" s="5"/>
      <c r="S49" s="4"/>
      <c r="T49" s="4"/>
      <c r="U49" s="4"/>
      <c r="V49" s="4"/>
      <c r="W49" s="4"/>
      <c r="X49" s="4"/>
      <c r="Y49" s="4"/>
      <c r="Z49" s="4"/>
      <c r="AA49" s="4"/>
      <c r="AB49" s="4"/>
      <c r="AC49" s="50"/>
      <c r="AD49" s="50"/>
      <c r="AE49" s="50"/>
    </row>
    <row r="50" spans="1:31">
      <c r="A50" s="4"/>
      <c r="B50" s="4"/>
      <c r="C50" s="65"/>
      <c r="D50" s="7"/>
      <c r="E50" s="7"/>
      <c r="F50" s="48" t="str">
        <f t="shared" si="2"/>
        <v xml:space="preserve"> </v>
      </c>
      <c r="G50" s="48" t="str">
        <f t="shared" si="1"/>
        <v xml:space="preserve"> </v>
      </c>
      <c r="H50" s="28"/>
      <c r="I50" s="48" t="str">
        <f>IF(H50="","",IF(Sheet1!$A$1=2,IF(AND(H50&gt;=Sheet1!$C$1,H50&lt;=Sheet1!$D$1),"1",IF(OR(H50&gt;=Sheet1!$C$2,H50&lt;=Sheet1!$D$2),"2","ERROR")),IF(AND(H50&gt;=Sheet1!$C$1,H50&lt;=Sheet1!$D$1),"1",IF(AND(H50&gt;=Sheet1!$C$2,H50&lt;=Sheet1!$D$2),"2",IF(OR(H50&gt;=Sheet1!$C$3,H50&lt;=Sheet1!$D$3),"3","ERROR")))))</f>
        <v/>
      </c>
      <c r="J50" s="49" t="str">
        <f>IF(H50="","",IF(AND(H50&gt;=Sheet1!$F$1,H50&lt;=Sheet1!$G$1),"1",IF(AND(H50&gt;=Sheet1!$F$2,H50&lt;=Sheet1!$G$2),"2",IF(AND(H50&gt;=Sheet1!$F$3,H50&lt;=Sheet1!$G$3),"3",IF(AND(H50&gt;=Sheet1!$F$4,H50&lt;=Sheet1!$G$4),"4",IF(AND(H50&gt;=Sheet1!$F$5,H50&lt;=Sheet1!$G$5),"5",IF(AND(H50&gt;=Sheet1!$F$7,H50&lt;=Sheet1!$G$7),"7",IF(AND(H50&gt;=Sheet1!$F$8,H50&lt;=Sheet1!$G$8),"8",IF(OR(H50&gt;=Sheet1!$F$6,H50&lt;=Sheet1!$G$6),"6","ERROR")))))))))</f>
        <v/>
      </c>
      <c r="K50" s="4"/>
      <c r="L50" s="4"/>
      <c r="M50" s="6"/>
      <c r="N50" s="6"/>
      <c r="O50" s="8"/>
      <c r="P50" s="4"/>
      <c r="Q50" s="4"/>
      <c r="R50" s="5"/>
      <c r="S50" s="4"/>
      <c r="T50" s="4"/>
      <c r="U50" s="4"/>
      <c r="V50" s="4"/>
      <c r="W50" s="4"/>
      <c r="X50" s="4"/>
      <c r="Y50" s="4"/>
      <c r="Z50" s="4"/>
      <c r="AA50" s="4"/>
      <c r="AB50" s="4"/>
      <c r="AC50" s="50"/>
      <c r="AD50" s="50"/>
      <c r="AE50" s="50"/>
    </row>
    <row r="51" spans="1:31">
      <c r="A51" s="4"/>
      <c r="B51" s="4"/>
      <c r="C51" s="65"/>
      <c r="D51" s="7"/>
      <c r="E51" s="7"/>
      <c r="F51" s="48" t="str">
        <f t="shared" si="2"/>
        <v xml:space="preserve"> </v>
      </c>
      <c r="G51" s="48" t="str">
        <f t="shared" si="1"/>
        <v xml:space="preserve"> </v>
      </c>
      <c r="H51" s="28"/>
      <c r="I51" s="48" t="str">
        <f>IF(H51="","",IF(Sheet1!$A$1=2,IF(AND(H51&gt;=Sheet1!$C$1,H51&lt;=Sheet1!$D$1),"1",IF(OR(H51&gt;=Sheet1!$C$2,H51&lt;=Sheet1!$D$2),"2","ERROR")),IF(AND(H51&gt;=Sheet1!$C$1,H51&lt;=Sheet1!$D$1),"1",IF(AND(H51&gt;=Sheet1!$C$2,H51&lt;=Sheet1!$D$2),"2",IF(OR(H51&gt;=Sheet1!$C$3,H51&lt;=Sheet1!$D$3),"3","ERROR")))))</f>
        <v/>
      </c>
      <c r="J51" s="49" t="str">
        <f>IF(H51="","",IF(AND(H51&gt;=Sheet1!$F$1,H51&lt;=Sheet1!$G$1),"1",IF(AND(H51&gt;=Sheet1!$F$2,H51&lt;=Sheet1!$G$2),"2",IF(AND(H51&gt;=Sheet1!$F$3,H51&lt;=Sheet1!$G$3),"3",IF(AND(H51&gt;=Sheet1!$F$4,H51&lt;=Sheet1!$G$4),"4",IF(AND(H51&gt;=Sheet1!$F$5,H51&lt;=Sheet1!$G$5),"5",IF(AND(H51&gt;=Sheet1!$F$7,H51&lt;=Sheet1!$G$7),"7",IF(AND(H51&gt;=Sheet1!$F$8,H51&lt;=Sheet1!$G$8),"8",IF(OR(H51&gt;=Sheet1!$F$6,H51&lt;=Sheet1!$G$6),"6","ERROR")))))))))</f>
        <v/>
      </c>
      <c r="K51" s="4"/>
      <c r="L51" s="4"/>
      <c r="M51" s="6"/>
      <c r="N51" s="6"/>
      <c r="O51" s="8"/>
      <c r="P51" s="4"/>
      <c r="Q51" s="4"/>
      <c r="R51" s="5"/>
      <c r="S51" s="4"/>
      <c r="T51" s="4"/>
      <c r="U51" s="4"/>
      <c r="V51" s="4"/>
      <c r="W51" s="4"/>
      <c r="X51" s="4"/>
      <c r="Y51" s="4"/>
      <c r="Z51" s="4"/>
      <c r="AA51" s="4"/>
      <c r="AB51" s="4"/>
      <c r="AC51" s="50"/>
      <c r="AD51" s="50"/>
      <c r="AE51" s="50"/>
    </row>
    <row r="52" spans="1:31">
      <c r="A52" s="4"/>
      <c r="B52" s="4"/>
      <c r="C52" s="65"/>
      <c r="D52" s="7"/>
      <c r="E52" s="7"/>
      <c r="F52" s="48" t="str">
        <f t="shared" si="2"/>
        <v xml:space="preserve"> </v>
      </c>
      <c r="G52" s="48" t="str">
        <f t="shared" si="1"/>
        <v xml:space="preserve"> </v>
      </c>
      <c r="H52" s="28"/>
      <c r="I52" s="48" t="str">
        <f>IF(H52="","",IF(Sheet1!$A$1=2,IF(AND(H52&gt;=Sheet1!$C$1,H52&lt;=Sheet1!$D$1),"1",IF(OR(H52&gt;=Sheet1!$C$2,H52&lt;=Sheet1!$D$2),"2","ERROR")),IF(AND(H52&gt;=Sheet1!$C$1,H52&lt;=Sheet1!$D$1),"1",IF(AND(H52&gt;=Sheet1!$C$2,H52&lt;=Sheet1!$D$2),"2",IF(OR(H52&gt;=Sheet1!$C$3,H52&lt;=Sheet1!$D$3),"3","ERROR")))))</f>
        <v/>
      </c>
      <c r="J52" s="49" t="str">
        <f>IF(H52="","",IF(AND(H52&gt;=Sheet1!$F$1,H52&lt;=Sheet1!$G$1),"1",IF(AND(H52&gt;=Sheet1!$F$2,H52&lt;=Sheet1!$G$2),"2",IF(AND(H52&gt;=Sheet1!$F$3,H52&lt;=Sheet1!$G$3),"3",IF(AND(H52&gt;=Sheet1!$F$4,H52&lt;=Sheet1!$G$4),"4",IF(AND(H52&gt;=Sheet1!$F$5,H52&lt;=Sheet1!$G$5),"5",IF(AND(H52&gt;=Sheet1!$F$7,H52&lt;=Sheet1!$G$7),"7",IF(AND(H52&gt;=Sheet1!$F$8,H52&lt;=Sheet1!$G$8),"8",IF(OR(H52&gt;=Sheet1!$F$6,H52&lt;=Sheet1!$G$6),"6","ERROR")))))))))</f>
        <v/>
      </c>
      <c r="K52" s="4"/>
      <c r="L52" s="4"/>
      <c r="M52" s="6"/>
      <c r="N52" s="6"/>
      <c r="O52" s="8"/>
      <c r="P52" s="4"/>
      <c r="Q52" s="4"/>
      <c r="R52" s="5"/>
      <c r="S52" s="4"/>
      <c r="T52" s="4"/>
      <c r="U52" s="4"/>
      <c r="V52" s="4"/>
      <c r="W52" s="4"/>
      <c r="X52" s="4"/>
      <c r="Y52" s="4"/>
      <c r="Z52" s="4"/>
      <c r="AA52" s="4"/>
      <c r="AB52" s="4"/>
      <c r="AC52" s="50"/>
      <c r="AD52" s="50"/>
      <c r="AE52" s="50"/>
    </row>
    <row r="53" spans="1:31">
      <c r="A53" s="4"/>
      <c r="B53" s="4"/>
      <c r="C53" s="65"/>
      <c r="D53" s="7"/>
      <c r="E53" s="7"/>
      <c r="F53" s="48" t="str">
        <f t="shared" si="2"/>
        <v xml:space="preserve"> </v>
      </c>
      <c r="G53" s="48" t="str">
        <f t="shared" si="1"/>
        <v xml:space="preserve"> </v>
      </c>
      <c r="H53" s="28"/>
      <c r="I53" s="48" t="str">
        <f>IF(H53="","",IF(Sheet1!$A$1=2,IF(AND(H53&gt;=Sheet1!$C$1,H53&lt;=Sheet1!$D$1),"1",IF(OR(H53&gt;=Sheet1!$C$2,H53&lt;=Sheet1!$D$2),"2","ERROR")),IF(AND(H53&gt;=Sheet1!$C$1,H53&lt;=Sheet1!$D$1),"1",IF(AND(H53&gt;=Sheet1!$C$2,H53&lt;=Sheet1!$D$2),"2",IF(OR(H53&gt;=Sheet1!$C$3,H53&lt;=Sheet1!$D$3),"3","ERROR")))))</f>
        <v/>
      </c>
      <c r="J53" s="49" t="str">
        <f>IF(H53="","",IF(AND(H53&gt;=Sheet1!$F$1,H53&lt;=Sheet1!$G$1),"1",IF(AND(H53&gt;=Sheet1!$F$2,H53&lt;=Sheet1!$G$2),"2",IF(AND(H53&gt;=Sheet1!$F$3,H53&lt;=Sheet1!$G$3),"3",IF(AND(H53&gt;=Sheet1!$F$4,H53&lt;=Sheet1!$G$4),"4",IF(AND(H53&gt;=Sheet1!$F$5,H53&lt;=Sheet1!$G$5),"5",IF(AND(H53&gt;=Sheet1!$F$7,H53&lt;=Sheet1!$G$7),"7",IF(AND(H53&gt;=Sheet1!$F$8,H53&lt;=Sheet1!$G$8),"8",IF(OR(H53&gt;=Sheet1!$F$6,H53&lt;=Sheet1!$G$6),"6","ERROR")))))))))</f>
        <v/>
      </c>
      <c r="K53" s="4"/>
      <c r="L53" s="4"/>
      <c r="M53" s="6"/>
      <c r="N53" s="6"/>
      <c r="O53" s="8"/>
      <c r="P53" s="4"/>
      <c r="Q53" s="4"/>
      <c r="R53" s="5"/>
      <c r="S53" s="4"/>
      <c r="T53" s="4"/>
      <c r="U53" s="4"/>
      <c r="V53" s="4"/>
      <c r="W53" s="4"/>
      <c r="X53" s="4"/>
      <c r="Y53" s="4"/>
      <c r="Z53" s="4"/>
      <c r="AA53" s="4"/>
      <c r="AB53" s="4"/>
      <c r="AC53" s="50"/>
      <c r="AD53" s="50"/>
      <c r="AE53" s="50"/>
    </row>
    <row r="54" spans="1:31">
      <c r="A54" s="4"/>
      <c r="B54" s="4"/>
      <c r="C54" s="65"/>
      <c r="D54" s="7"/>
      <c r="E54" s="7"/>
      <c r="F54" s="48" t="str">
        <f t="shared" si="2"/>
        <v xml:space="preserve"> </v>
      </c>
      <c r="G54" s="48" t="str">
        <f t="shared" si="1"/>
        <v xml:space="preserve"> </v>
      </c>
      <c r="H54" s="28"/>
      <c r="I54" s="48" t="str">
        <f>IF(H54="","",IF(Sheet1!$A$1=2,IF(AND(H54&gt;=Sheet1!$C$1,H54&lt;=Sheet1!$D$1),"1",IF(OR(H54&gt;=Sheet1!$C$2,H54&lt;=Sheet1!$D$2),"2","ERROR")),IF(AND(H54&gt;=Sheet1!$C$1,H54&lt;=Sheet1!$D$1),"1",IF(AND(H54&gt;=Sheet1!$C$2,H54&lt;=Sheet1!$D$2),"2",IF(OR(H54&gt;=Sheet1!$C$3,H54&lt;=Sheet1!$D$3),"3","ERROR")))))</f>
        <v/>
      </c>
      <c r="J54" s="49" t="str">
        <f>IF(H54="","",IF(AND(H54&gt;=Sheet1!$F$1,H54&lt;=Sheet1!$G$1),"1",IF(AND(H54&gt;=Sheet1!$F$2,H54&lt;=Sheet1!$G$2),"2",IF(AND(H54&gt;=Sheet1!$F$3,H54&lt;=Sheet1!$G$3),"3",IF(AND(H54&gt;=Sheet1!$F$4,H54&lt;=Sheet1!$G$4),"4",IF(AND(H54&gt;=Sheet1!$F$5,H54&lt;=Sheet1!$G$5),"5",IF(AND(H54&gt;=Sheet1!$F$7,H54&lt;=Sheet1!$G$7),"7",IF(AND(H54&gt;=Sheet1!$F$8,H54&lt;=Sheet1!$G$8),"8",IF(OR(H54&gt;=Sheet1!$F$6,H54&lt;=Sheet1!$G$6),"6","ERROR")))))))))</f>
        <v/>
      </c>
      <c r="K54" s="4"/>
      <c r="L54" s="4"/>
      <c r="M54" s="6"/>
      <c r="N54" s="6"/>
      <c r="O54" s="8"/>
      <c r="P54" s="4"/>
      <c r="Q54" s="4"/>
      <c r="R54" s="5"/>
      <c r="S54" s="4"/>
      <c r="T54" s="4"/>
      <c r="U54" s="4"/>
      <c r="V54" s="4"/>
      <c r="W54" s="4"/>
      <c r="X54" s="4"/>
      <c r="Y54" s="4"/>
      <c r="Z54" s="4"/>
      <c r="AA54" s="4"/>
      <c r="AB54" s="4"/>
      <c r="AC54" s="50"/>
      <c r="AD54" s="50"/>
      <c r="AE54" s="50"/>
    </row>
    <row r="55" spans="1:31">
      <c r="A55" s="4"/>
      <c r="B55" s="4"/>
      <c r="C55" s="65"/>
      <c r="D55" s="7"/>
      <c r="E55" s="7"/>
      <c r="F55" s="48" t="str">
        <f t="shared" si="2"/>
        <v xml:space="preserve"> </v>
      </c>
      <c r="G55" s="48" t="str">
        <f t="shared" si="1"/>
        <v xml:space="preserve"> </v>
      </c>
      <c r="H55" s="28"/>
      <c r="I55" s="48" t="str">
        <f>IF(H55="","",IF(Sheet1!$A$1=2,IF(AND(H55&gt;=Sheet1!$C$1,H55&lt;=Sheet1!$D$1),"1",IF(OR(H55&gt;=Sheet1!$C$2,H55&lt;=Sheet1!$D$2),"2","ERROR")),IF(AND(H55&gt;=Sheet1!$C$1,H55&lt;=Sheet1!$D$1),"1",IF(AND(H55&gt;=Sheet1!$C$2,H55&lt;=Sheet1!$D$2),"2",IF(OR(H55&gt;=Sheet1!$C$3,H55&lt;=Sheet1!$D$3),"3","ERROR")))))</f>
        <v/>
      </c>
      <c r="J55" s="49" t="str">
        <f>IF(H55="","",IF(AND(H55&gt;=Sheet1!$F$1,H55&lt;=Sheet1!$G$1),"1",IF(AND(H55&gt;=Sheet1!$F$2,H55&lt;=Sheet1!$G$2),"2",IF(AND(H55&gt;=Sheet1!$F$3,H55&lt;=Sheet1!$G$3),"3",IF(AND(H55&gt;=Sheet1!$F$4,H55&lt;=Sheet1!$G$4),"4",IF(AND(H55&gt;=Sheet1!$F$5,H55&lt;=Sheet1!$G$5),"5",IF(AND(H55&gt;=Sheet1!$F$7,H55&lt;=Sheet1!$G$7),"7",IF(AND(H55&gt;=Sheet1!$F$8,H55&lt;=Sheet1!$G$8),"8",IF(OR(H55&gt;=Sheet1!$F$6,H55&lt;=Sheet1!$G$6),"6","ERROR")))))))))</f>
        <v/>
      </c>
      <c r="K55" s="4"/>
      <c r="L55" s="4"/>
      <c r="M55" s="6"/>
      <c r="N55" s="6"/>
      <c r="O55" s="8"/>
      <c r="P55" s="4"/>
      <c r="Q55" s="4"/>
      <c r="R55" s="5"/>
      <c r="S55" s="4"/>
      <c r="T55" s="4"/>
      <c r="U55" s="4"/>
      <c r="V55" s="4"/>
      <c r="W55" s="4"/>
      <c r="X55" s="4"/>
      <c r="Y55" s="4"/>
      <c r="Z55" s="4"/>
      <c r="AA55" s="4"/>
      <c r="AB55" s="4"/>
      <c r="AC55" s="50"/>
      <c r="AD55" s="50"/>
      <c r="AE55" s="50"/>
    </row>
    <row r="56" spans="1:31">
      <c r="A56" s="4"/>
      <c r="B56" s="4"/>
      <c r="C56" s="65"/>
      <c r="D56" s="7"/>
      <c r="E56" s="7"/>
      <c r="F56" s="48" t="str">
        <f t="shared" si="2"/>
        <v xml:space="preserve"> </v>
      </c>
      <c r="G56" s="48" t="str">
        <f t="shared" si="1"/>
        <v xml:space="preserve"> </v>
      </c>
      <c r="H56" s="28"/>
      <c r="I56" s="48" t="str">
        <f>IF(H56="","",IF(Sheet1!$A$1=2,IF(AND(H56&gt;=Sheet1!$C$1,H56&lt;=Sheet1!$D$1),"1",IF(OR(H56&gt;=Sheet1!$C$2,H56&lt;=Sheet1!$D$2),"2","ERROR")),IF(AND(H56&gt;=Sheet1!$C$1,H56&lt;=Sheet1!$D$1),"1",IF(AND(H56&gt;=Sheet1!$C$2,H56&lt;=Sheet1!$D$2),"2",IF(OR(H56&gt;=Sheet1!$C$3,H56&lt;=Sheet1!$D$3),"3","ERROR")))))</f>
        <v/>
      </c>
      <c r="J56" s="49" t="str">
        <f>IF(H56="","",IF(AND(H56&gt;=Sheet1!$F$1,H56&lt;=Sheet1!$G$1),"1",IF(AND(H56&gt;=Sheet1!$F$2,H56&lt;=Sheet1!$G$2),"2",IF(AND(H56&gt;=Sheet1!$F$3,H56&lt;=Sheet1!$G$3),"3",IF(AND(H56&gt;=Sheet1!$F$4,H56&lt;=Sheet1!$G$4),"4",IF(AND(H56&gt;=Sheet1!$F$5,H56&lt;=Sheet1!$G$5),"5",IF(AND(H56&gt;=Sheet1!$F$7,H56&lt;=Sheet1!$G$7),"7",IF(AND(H56&gt;=Sheet1!$F$8,H56&lt;=Sheet1!$G$8),"8",IF(OR(H56&gt;=Sheet1!$F$6,H56&lt;=Sheet1!$G$6),"6","ERROR")))))))))</f>
        <v/>
      </c>
      <c r="K56" s="4"/>
      <c r="L56" s="4"/>
      <c r="M56" s="6"/>
      <c r="N56" s="6"/>
      <c r="O56" s="8"/>
      <c r="P56" s="4"/>
      <c r="Q56" s="4"/>
      <c r="R56" s="5"/>
      <c r="S56" s="4"/>
      <c r="T56" s="4"/>
      <c r="U56" s="4"/>
      <c r="V56" s="4"/>
      <c r="W56" s="4"/>
      <c r="X56" s="4"/>
      <c r="Y56" s="4"/>
      <c r="Z56" s="4"/>
      <c r="AA56" s="4"/>
      <c r="AB56" s="4"/>
      <c r="AC56" s="50"/>
      <c r="AD56" s="50"/>
      <c r="AE56" s="50"/>
    </row>
    <row r="57" spans="1:31">
      <c r="A57" s="4"/>
      <c r="B57" s="4"/>
      <c r="C57" s="65"/>
      <c r="D57" s="7"/>
      <c r="E57" s="7"/>
      <c r="F57" s="48" t="str">
        <f t="shared" si="2"/>
        <v xml:space="preserve"> </v>
      </c>
      <c r="G57" s="48" t="str">
        <f t="shared" si="1"/>
        <v xml:space="preserve"> </v>
      </c>
      <c r="H57" s="28"/>
      <c r="I57" s="48" t="str">
        <f>IF(H57="","",IF(Sheet1!$A$1=2,IF(AND(H57&gt;=Sheet1!$C$1,H57&lt;=Sheet1!$D$1),"1",IF(OR(H57&gt;=Sheet1!$C$2,H57&lt;=Sheet1!$D$2),"2","ERROR")),IF(AND(H57&gt;=Sheet1!$C$1,H57&lt;=Sheet1!$D$1),"1",IF(AND(H57&gt;=Sheet1!$C$2,H57&lt;=Sheet1!$D$2),"2",IF(OR(H57&gt;=Sheet1!$C$3,H57&lt;=Sheet1!$D$3),"3","ERROR")))))</f>
        <v/>
      </c>
      <c r="J57" s="49" t="str">
        <f>IF(H57="","",IF(AND(H57&gt;=Sheet1!$F$1,H57&lt;=Sheet1!$G$1),"1",IF(AND(H57&gt;=Sheet1!$F$2,H57&lt;=Sheet1!$G$2),"2",IF(AND(H57&gt;=Sheet1!$F$3,H57&lt;=Sheet1!$G$3),"3",IF(AND(H57&gt;=Sheet1!$F$4,H57&lt;=Sheet1!$G$4),"4",IF(AND(H57&gt;=Sheet1!$F$5,H57&lt;=Sheet1!$G$5),"5",IF(AND(H57&gt;=Sheet1!$F$7,H57&lt;=Sheet1!$G$7),"7",IF(AND(H57&gt;=Sheet1!$F$8,H57&lt;=Sheet1!$G$8),"8",IF(OR(H57&gt;=Sheet1!$F$6,H57&lt;=Sheet1!$G$6),"6","ERROR")))))))))</f>
        <v/>
      </c>
      <c r="K57" s="4"/>
      <c r="L57" s="4"/>
      <c r="M57" s="6"/>
      <c r="N57" s="6"/>
      <c r="O57" s="8"/>
      <c r="P57" s="4"/>
      <c r="Q57" s="4"/>
      <c r="R57" s="5"/>
      <c r="S57" s="4"/>
      <c r="T57" s="4"/>
      <c r="U57" s="4"/>
      <c r="V57" s="4"/>
      <c r="W57" s="4"/>
      <c r="X57" s="4"/>
      <c r="Y57" s="4"/>
      <c r="Z57" s="4"/>
      <c r="AA57" s="4"/>
      <c r="AB57" s="4"/>
      <c r="AC57" s="50"/>
      <c r="AD57" s="50"/>
      <c r="AE57" s="50"/>
    </row>
    <row r="58" spans="1:31">
      <c r="A58" s="4"/>
      <c r="B58" s="4"/>
      <c r="C58" s="65"/>
      <c r="D58" s="7"/>
      <c r="E58" s="7"/>
      <c r="F58" s="48" t="str">
        <f t="shared" si="2"/>
        <v xml:space="preserve"> </v>
      </c>
      <c r="G58" s="48" t="str">
        <f t="shared" si="1"/>
        <v xml:space="preserve"> </v>
      </c>
      <c r="H58" s="28"/>
      <c r="I58" s="48" t="str">
        <f>IF(H58="","",IF(Sheet1!$A$1=2,IF(AND(H58&gt;=Sheet1!$C$1,H58&lt;=Sheet1!$D$1),"1",IF(OR(H58&gt;=Sheet1!$C$2,H58&lt;=Sheet1!$D$2),"2","ERROR")),IF(AND(H58&gt;=Sheet1!$C$1,H58&lt;=Sheet1!$D$1),"1",IF(AND(H58&gt;=Sheet1!$C$2,H58&lt;=Sheet1!$D$2),"2",IF(OR(H58&gt;=Sheet1!$C$3,H58&lt;=Sheet1!$D$3),"3","ERROR")))))</f>
        <v/>
      </c>
      <c r="J58" s="49" t="str">
        <f>IF(H58="","",IF(AND(H58&gt;=Sheet1!$F$1,H58&lt;=Sheet1!$G$1),"1",IF(AND(H58&gt;=Sheet1!$F$2,H58&lt;=Sheet1!$G$2),"2",IF(AND(H58&gt;=Sheet1!$F$3,H58&lt;=Sheet1!$G$3),"3",IF(AND(H58&gt;=Sheet1!$F$4,H58&lt;=Sheet1!$G$4),"4",IF(AND(H58&gt;=Sheet1!$F$5,H58&lt;=Sheet1!$G$5),"5",IF(AND(H58&gt;=Sheet1!$F$7,H58&lt;=Sheet1!$G$7),"7",IF(AND(H58&gt;=Sheet1!$F$8,H58&lt;=Sheet1!$G$8),"8",IF(OR(H58&gt;=Sheet1!$F$6,H58&lt;=Sheet1!$G$6),"6","ERROR")))))))))</f>
        <v/>
      </c>
      <c r="K58" s="4"/>
      <c r="L58" s="4"/>
      <c r="M58" s="6"/>
      <c r="N58" s="6"/>
      <c r="O58" s="8"/>
      <c r="P58" s="4"/>
      <c r="Q58" s="4"/>
      <c r="R58" s="5"/>
      <c r="S58" s="4"/>
      <c r="T58" s="4"/>
      <c r="U58" s="4"/>
      <c r="V58" s="4"/>
      <c r="W58" s="4"/>
      <c r="X58" s="4"/>
      <c r="Y58" s="4"/>
      <c r="Z58" s="4"/>
      <c r="AA58" s="4"/>
      <c r="AB58" s="4"/>
      <c r="AC58" s="50"/>
      <c r="AD58" s="50"/>
      <c r="AE58" s="50"/>
    </row>
    <row r="59" spans="1:31">
      <c r="A59" s="4"/>
      <c r="B59" s="4"/>
      <c r="C59" s="65"/>
      <c r="D59" s="7"/>
      <c r="E59" s="7"/>
      <c r="F59" s="48" t="str">
        <f t="shared" si="2"/>
        <v xml:space="preserve"> </v>
      </c>
      <c r="G59" s="48" t="str">
        <f t="shared" si="1"/>
        <v xml:space="preserve"> </v>
      </c>
      <c r="H59" s="28"/>
      <c r="I59" s="48" t="str">
        <f>IF(H59="","",IF(Sheet1!$A$1=2,IF(AND(H59&gt;=Sheet1!$C$1,H59&lt;=Sheet1!$D$1),"1",IF(OR(H59&gt;=Sheet1!$C$2,H59&lt;=Sheet1!$D$2),"2","ERROR")),IF(AND(H59&gt;=Sheet1!$C$1,H59&lt;=Sheet1!$D$1),"1",IF(AND(H59&gt;=Sheet1!$C$2,H59&lt;=Sheet1!$D$2),"2",IF(OR(H59&gt;=Sheet1!$C$3,H59&lt;=Sheet1!$D$3),"3","ERROR")))))</f>
        <v/>
      </c>
      <c r="J59" s="49" t="str">
        <f>IF(H59="","",IF(AND(H59&gt;=Sheet1!$F$1,H59&lt;=Sheet1!$G$1),"1",IF(AND(H59&gt;=Sheet1!$F$2,H59&lt;=Sheet1!$G$2),"2",IF(AND(H59&gt;=Sheet1!$F$3,H59&lt;=Sheet1!$G$3),"3",IF(AND(H59&gt;=Sheet1!$F$4,H59&lt;=Sheet1!$G$4),"4",IF(AND(H59&gt;=Sheet1!$F$5,H59&lt;=Sheet1!$G$5),"5",IF(AND(H59&gt;=Sheet1!$F$7,H59&lt;=Sheet1!$G$7),"7",IF(AND(H59&gt;=Sheet1!$F$8,H59&lt;=Sheet1!$G$8),"8",IF(OR(H59&gt;=Sheet1!$F$6,H59&lt;=Sheet1!$G$6),"6","ERROR")))))))))</f>
        <v/>
      </c>
      <c r="K59" s="4"/>
      <c r="L59" s="4"/>
      <c r="M59" s="6"/>
      <c r="N59" s="6"/>
      <c r="O59" s="8"/>
      <c r="P59" s="4"/>
      <c r="Q59" s="4"/>
      <c r="R59" s="5"/>
      <c r="S59" s="4"/>
      <c r="T59" s="4"/>
      <c r="U59" s="4"/>
      <c r="V59" s="4"/>
      <c r="W59" s="4"/>
      <c r="X59" s="4"/>
      <c r="Y59" s="4"/>
      <c r="Z59" s="4"/>
      <c r="AA59" s="4"/>
      <c r="AB59" s="4"/>
      <c r="AC59" s="50"/>
      <c r="AD59" s="50"/>
      <c r="AE59" s="50"/>
    </row>
    <row r="60" spans="1:31">
      <c r="A60" s="4"/>
      <c r="B60" s="4"/>
      <c r="C60" s="65"/>
      <c r="D60" s="7"/>
      <c r="E60" s="7"/>
      <c r="F60" s="48" t="str">
        <f t="shared" si="2"/>
        <v xml:space="preserve"> </v>
      </c>
      <c r="G60" s="48" t="str">
        <f t="shared" si="1"/>
        <v xml:space="preserve"> </v>
      </c>
      <c r="H60" s="28"/>
      <c r="I60" s="48" t="str">
        <f>IF(H60="","",IF(Sheet1!$A$1=2,IF(AND(H60&gt;=Sheet1!$C$1,H60&lt;=Sheet1!$D$1),"1",IF(OR(H60&gt;=Sheet1!$C$2,H60&lt;=Sheet1!$D$2),"2","ERROR")),IF(AND(H60&gt;=Sheet1!$C$1,H60&lt;=Sheet1!$D$1),"1",IF(AND(H60&gt;=Sheet1!$C$2,H60&lt;=Sheet1!$D$2),"2",IF(OR(H60&gt;=Sheet1!$C$3,H60&lt;=Sheet1!$D$3),"3","ERROR")))))</f>
        <v/>
      </c>
      <c r="J60" s="49" t="str">
        <f>IF(H60="","",IF(AND(H60&gt;=Sheet1!$F$1,H60&lt;=Sheet1!$G$1),"1",IF(AND(H60&gt;=Sheet1!$F$2,H60&lt;=Sheet1!$G$2),"2",IF(AND(H60&gt;=Sheet1!$F$3,H60&lt;=Sheet1!$G$3),"3",IF(AND(H60&gt;=Sheet1!$F$4,H60&lt;=Sheet1!$G$4),"4",IF(AND(H60&gt;=Sheet1!$F$5,H60&lt;=Sheet1!$G$5),"5",IF(AND(H60&gt;=Sheet1!$F$7,H60&lt;=Sheet1!$G$7),"7",IF(AND(H60&gt;=Sheet1!$F$8,H60&lt;=Sheet1!$G$8),"8",IF(OR(H60&gt;=Sheet1!$F$6,H60&lt;=Sheet1!$G$6),"6","ERROR")))))))))</f>
        <v/>
      </c>
      <c r="K60" s="4"/>
      <c r="L60" s="4"/>
      <c r="M60" s="6"/>
      <c r="N60" s="6"/>
      <c r="O60" s="8"/>
      <c r="P60" s="4"/>
      <c r="Q60" s="4"/>
      <c r="R60" s="5"/>
      <c r="S60" s="4"/>
      <c r="T60" s="4"/>
      <c r="U60" s="4"/>
      <c r="V60" s="4"/>
      <c r="W60" s="4"/>
      <c r="X60" s="4"/>
      <c r="Y60" s="4"/>
      <c r="Z60" s="4"/>
      <c r="AA60" s="4"/>
      <c r="AB60" s="4"/>
      <c r="AC60" s="50"/>
      <c r="AD60" s="50"/>
      <c r="AE60" s="50"/>
    </row>
    <row r="61" spans="1:31">
      <c r="A61" s="4"/>
      <c r="B61" s="4"/>
      <c r="C61" s="65"/>
      <c r="D61" s="7"/>
      <c r="E61" s="7"/>
      <c r="F61" s="48" t="str">
        <f t="shared" si="2"/>
        <v xml:space="preserve"> </v>
      </c>
      <c r="G61" s="48" t="str">
        <f t="shared" si="1"/>
        <v xml:space="preserve"> </v>
      </c>
      <c r="H61" s="28"/>
      <c r="I61" s="48" t="str">
        <f>IF(H61="","",IF(Sheet1!$A$1=2,IF(AND(H61&gt;=Sheet1!$C$1,H61&lt;=Sheet1!$D$1),"1",IF(OR(H61&gt;=Sheet1!$C$2,H61&lt;=Sheet1!$D$2),"2","ERROR")),IF(AND(H61&gt;=Sheet1!$C$1,H61&lt;=Sheet1!$D$1),"1",IF(AND(H61&gt;=Sheet1!$C$2,H61&lt;=Sheet1!$D$2),"2",IF(OR(H61&gt;=Sheet1!$C$3,H61&lt;=Sheet1!$D$3),"3","ERROR")))))</f>
        <v/>
      </c>
      <c r="J61" s="49" t="str">
        <f>IF(H61="","",IF(AND(H61&gt;=Sheet1!$F$1,H61&lt;=Sheet1!$G$1),"1",IF(AND(H61&gt;=Sheet1!$F$2,H61&lt;=Sheet1!$G$2),"2",IF(AND(H61&gt;=Sheet1!$F$3,H61&lt;=Sheet1!$G$3),"3",IF(AND(H61&gt;=Sheet1!$F$4,H61&lt;=Sheet1!$G$4),"4",IF(AND(H61&gt;=Sheet1!$F$5,H61&lt;=Sheet1!$G$5),"5",IF(AND(H61&gt;=Sheet1!$F$7,H61&lt;=Sheet1!$G$7),"7",IF(AND(H61&gt;=Sheet1!$F$8,H61&lt;=Sheet1!$G$8),"8",IF(OR(H61&gt;=Sheet1!$F$6,H61&lt;=Sheet1!$G$6),"6","ERROR")))))))))</f>
        <v/>
      </c>
      <c r="K61" s="4"/>
      <c r="L61" s="4"/>
      <c r="M61" s="6"/>
      <c r="N61" s="6"/>
      <c r="O61" s="8"/>
      <c r="P61" s="4"/>
      <c r="Q61" s="4"/>
      <c r="R61" s="5"/>
      <c r="S61" s="4"/>
      <c r="T61" s="4"/>
      <c r="U61" s="4"/>
      <c r="V61" s="4"/>
      <c r="W61" s="4"/>
      <c r="X61" s="4"/>
      <c r="Y61" s="4"/>
      <c r="Z61" s="4"/>
      <c r="AA61" s="4"/>
      <c r="AB61" s="4"/>
      <c r="AC61" s="50"/>
      <c r="AD61" s="50"/>
      <c r="AE61" s="50"/>
    </row>
    <row r="62" spans="1:31">
      <c r="A62" s="4"/>
      <c r="B62" s="4"/>
      <c r="C62" s="65"/>
      <c r="D62" s="7"/>
      <c r="E62" s="7"/>
      <c r="F62" s="48" t="str">
        <f t="shared" si="2"/>
        <v xml:space="preserve"> </v>
      </c>
      <c r="G62" s="48" t="str">
        <f t="shared" si="1"/>
        <v xml:space="preserve"> </v>
      </c>
      <c r="H62" s="28"/>
      <c r="I62" s="48" t="str">
        <f>IF(H62="","",IF(Sheet1!$A$1=2,IF(AND(H62&gt;=Sheet1!$C$1,H62&lt;=Sheet1!$D$1),"1",IF(OR(H62&gt;=Sheet1!$C$2,H62&lt;=Sheet1!$D$2),"2","ERROR")),IF(AND(H62&gt;=Sheet1!$C$1,H62&lt;=Sheet1!$D$1),"1",IF(AND(H62&gt;=Sheet1!$C$2,H62&lt;=Sheet1!$D$2),"2",IF(OR(H62&gt;=Sheet1!$C$3,H62&lt;=Sheet1!$D$3),"3","ERROR")))))</f>
        <v/>
      </c>
      <c r="J62" s="49" t="str">
        <f>IF(H62="","",IF(AND(H62&gt;=Sheet1!$F$1,H62&lt;=Sheet1!$G$1),"1",IF(AND(H62&gt;=Sheet1!$F$2,H62&lt;=Sheet1!$G$2),"2",IF(AND(H62&gt;=Sheet1!$F$3,H62&lt;=Sheet1!$G$3),"3",IF(AND(H62&gt;=Sheet1!$F$4,H62&lt;=Sheet1!$G$4),"4",IF(AND(H62&gt;=Sheet1!$F$5,H62&lt;=Sheet1!$G$5),"5",IF(AND(H62&gt;=Sheet1!$F$7,H62&lt;=Sheet1!$G$7),"7",IF(AND(H62&gt;=Sheet1!$F$8,H62&lt;=Sheet1!$G$8),"8",IF(OR(H62&gt;=Sheet1!$F$6,H62&lt;=Sheet1!$G$6),"6","ERROR")))))))))</f>
        <v/>
      </c>
      <c r="K62" s="4"/>
      <c r="L62" s="4"/>
      <c r="M62" s="6"/>
      <c r="N62" s="6"/>
      <c r="O62" s="8"/>
      <c r="P62" s="4"/>
      <c r="Q62" s="4"/>
      <c r="R62" s="5"/>
      <c r="S62" s="4"/>
      <c r="T62" s="4"/>
      <c r="U62" s="4"/>
      <c r="V62" s="4"/>
      <c r="W62" s="4"/>
      <c r="X62" s="4"/>
      <c r="Y62" s="4"/>
      <c r="Z62" s="4"/>
      <c r="AA62" s="4"/>
      <c r="AB62" s="4"/>
      <c r="AC62" s="50"/>
      <c r="AD62" s="50"/>
      <c r="AE62" s="50"/>
    </row>
    <row r="63" spans="1:31" ht="30" hidden="1">
      <c r="A63" s="51" t="s">
        <v>150</v>
      </c>
      <c r="B63" s="51"/>
      <c r="C63" s="51"/>
      <c r="D63" s="51"/>
      <c r="E63" s="53">
        <f>COUNT(E3:E62)</f>
        <v>0</v>
      </c>
      <c r="F63" s="52">
        <f>COUNTIF(F3:F62,"X")</f>
        <v>0</v>
      </c>
      <c r="G63" s="52"/>
      <c r="H63" s="52"/>
      <c r="I63" s="52"/>
      <c r="J63" s="52"/>
      <c r="K63" s="52"/>
      <c r="L63" s="52"/>
      <c r="M63" s="52">
        <f>COUNTIF(M3:M62,"X")</f>
        <v>0</v>
      </c>
      <c r="N63" s="52">
        <f>COUNTIF(N3:N62,"X")</f>
        <v>0</v>
      </c>
      <c r="O63" s="52">
        <f>COUNTIF(O3:O62,"X")</f>
        <v>0</v>
      </c>
      <c r="P63" s="52"/>
      <c r="Q63" s="52"/>
      <c r="R63" s="52"/>
      <c r="S63" s="52">
        <f t="shared" ref="S63:Z63" si="3">COUNTIF(S3:S62,"X")</f>
        <v>0</v>
      </c>
      <c r="T63" s="52">
        <f t="shared" si="3"/>
        <v>0</v>
      </c>
      <c r="U63" s="52">
        <f t="shared" si="3"/>
        <v>0</v>
      </c>
      <c r="V63" s="52">
        <f t="shared" si="3"/>
        <v>0</v>
      </c>
      <c r="W63" s="52">
        <f t="shared" si="3"/>
        <v>0</v>
      </c>
      <c r="X63" s="52">
        <f t="shared" si="3"/>
        <v>0</v>
      </c>
      <c r="Y63" s="52">
        <f t="shared" si="3"/>
        <v>0</v>
      </c>
      <c r="Z63" s="52">
        <f t="shared" si="3"/>
        <v>0</v>
      </c>
      <c r="AA63" s="52">
        <f>COUNTIF(AA3:AA62,"X")</f>
        <v>0</v>
      </c>
      <c r="AB63" s="61"/>
      <c r="AC63" s="50"/>
      <c r="AD63" s="50"/>
      <c r="AE63" s="50"/>
    </row>
    <row r="64" spans="1:31">
      <c r="A64" s="47"/>
      <c r="B64" s="47"/>
      <c r="C64" s="47"/>
      <c r="D64" s="55"/>
      <c r="E64" s="47"/>
      <c r="F64" s="47"/>
      <c r="G64" s="47"/>
      <c r="H64" s="47"/>
      <c r="I64" s="55"/>
      <c r="J64" s="47"/>
      <c r="K64" s="47"/>
      <c r="M64" s="47"/>
      <c r="P64" s="47"/>
      <c r="Q64" s="47"/>
      <c r="R64" s="47"/>
      <c r="S64" s="47"/>
      <c r="T64" s="47"/>
      <c r="U64" s="47"/>
      <c r="V64" s="47"/>
      <c r="W64" s="47"/>
      <c r="X64" s="47"/>
      <c r="Y64" s="47"/>
      <c r="Z64" s="47"/>
      <c r="AA64" s="47"/>
      <c r="AB64" s="47"/>
      <c r="AC64" s="47"/>
      <c r="AD64" s="47"/>
      <c r="AE64" s="47"/>
    </row>
    <row r="65" spans="1:3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sheetData>
  <sheetProtection sheet="1" objects="1" scenarios="1" formatColumns="0" formatRows="0"/>
  <mergeCells count="2">
    <mergeCell ref="S1:Z1"/>
    <mergeCell ref="A1:C1"/>
  </mergeCells>
  <dataValidations count="11">
    <dataValidation type="list" allowBlank="1" showInputMessage="1" showErrorMessage="1" error="Enter 'X' if answer to question is 'yes'" sqref="M3:O62 AA3:AA62" xr:uid="{C7B63377-D6AB-4202-9318-A7A61A4BC237}">
      <formula1>"X"</formula1>
    </dataValidation>
    <dataValidation type="list" allowBlank="1" showInputMessage="1" showErrorMessage="1" error="Enter Activity Prior to Fall Code_x000a_1 = walking_x000a_2 = transfer_x000a_3 = bed_x000a_4 = chair_x000a_5 = other" sqref="L3:M62" xr:uid="{8D6A8D35-A24C-4999-A8B1-3B44ECCE8679}">
      <formula1>"1, 2, 3, 4, 5"</formula1>
    </dataValidation>
    <dataValidation type="list" allowBlank="1" showInputMessage="1" showErrorMessage="1" error="Enter X in applicable columns" sqref="S3:Z62" xr:uid="{BB5D7E20-5600-429C-9904-185D2D0DE409}">
      <formula1>"X"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4:P62" xr:uid="{7674AE21-9B96-437B-9CB5-DF7B41B39C6B}">
      <formula1>IF(ISBLANK(O4),"",COUNTIF(InjuryCode,P4)=1)</formula1>
    </dataValidation>
    <dataValidation type="time" allowBlank="1" showInputMessage="1" showErrorMessage="1" errorTitle="Incorrect Time Format" error="Enter specific time with a space between AM or PM (e.g., 1:45 AM)" sqref="H3:H62" xr:uid="{CDAC68D4-B0A0-4ECE-9D19-5B9685B9E54F}">
      <formula1>0</formula1>
      <formula2>0.999305555555556</formula2>
    </dataValidation>
    <dataValidation type="custom" showInputMessage="1" showErrorMessage="1" error="Only if fall resulted in injury, enter Tx Location Code_x000a_1 = facility_x000a_2 = emergency room_x000a_3 = admitted" sqref="Q4:Q62" xr:uid="{4151BC9B-31CF-4C49-8BD1-8B22C926676C}">
      <formula1>IF(ISBLANK(O4),"",COUNTIF(TxLocationCode,Q4)=1)</formula1>
    </dataValidation>
    <dataValidation type="list" allowBlank="1" showInputMessage="1" showErrorMessage="1" error="Enter Location of Fall Code_x000a_1 = in room_x000a_2 = bathroom_x000a_3 = hallway_x000a_4 = dining room_x000a_5 = activities_x000a_6 = therapy_x000a_7 = beauty/barber_x000a_8 = shower/tub_x000a_9 = nrsg station_x000a_10 = out of facility_x000a_11 = common area_x000a_12 = other" sqref="K3:K62" xr:uid="{B7FD2485-5013-4BD9-BCC6-D89C8CF58720}">
      <formula1>"1, 2, 3, 4, 5, 6, 7, 8, 9, 10, 11, 12"</formula1>
    </dataValidation>
    <dataValidation type="list" allowBlank="1" showInputMessage="1" showErrorMessage="1" error="Enter Time Code_x000a_1 = 7am-10am_x000a_2 = 10am-1pm_x000a_3 = 1pm-4pm_x000a_4 = 4pm-7pm_x000a_5 = 7pm-10pm_x000a_6 = 10pm-1am_x000a_7 = 1am-4am_x000a_8 = 4am-7am" sqref="J3:J62" xr:uid="{C41B3542-A1CA-4F20-85F3-CE413A8B4A12}">
      <formula1>"1, 2, 3, 4, 5, 6, 7, 8"</formula1>
    </dataValidation>
    <dataValidation type="custom" showInputMessage="1" showErrorMessage="1" error="Only enter a description if the fall resulted in an injury." sqref="R3:R62" xr:uid="{F5072D50-9720-4176-8C57-3A1EB18734D6}">
      <formula1>$O3="X"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3" xr:uid="{FC288C10-5F5F-47EA-B609-AD4B98E78D7D}">
      <formula1>IF(ISBLANK(O3),"",COUNTIF(InjuryCode,P3)=1)</formula1>
    </dataValidation>
    <dataValidation type="custom" showInputMessage="1" showErrorMessage="1" error="Only if fall resulted in injury, enter Tx Location Code_x000a_1 = facility_x000a_2 = emergency room_x000a_3 = admitted" sqref="Q3" xr:uid="{D53A895C-BF0F-4ED0-ABAD-977C6216D752}">
      <formula1>IF(ISBLANK(O3),"",COUNTIF(TxLocationCode,Q3)=1)</formula1>
    </dataValidation>
  </dataValidations>
  <pageMargins left="0.36" right="0.25" top="0.5" bottom="0.62" header="0.28999999999999998" footer="0.4"/>
  <pageSetup scale="39" fitToHeight="0" orientation="landscape" r:id="rId1"/>
  <headerFooter alignWithMargins="0">
    <oddHeader>&amp;L&amp;"Arial Narrow,Bold"&amp;16&amp;F</oddHeader>
    <oddFooter>&amp;L&amp;"Arial Narrow,Bold"&amp;16&amp;A&amp;C&amp;"Arial Narrow,Bold"&amp;14&amp;P of &amp;N</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8825-2791-48B8-B0AC-331F899CE4A9}">
  <sheetPr codeName="Sheet21">
    <tabColor rgb="FFFDEFA6"/>
    <pageSetUpPr fitToPage="1"/>
  </sheetPr>
  <dimension ref="A1:AF65"/>
  <sheetViews>
    <sheetView showGridLines="0" zoomScaleNormal="100" workbookViewId="0">
      <pane xSplit="1" ySplit="2" topLeftCell="B3" activePane="bottomRight" state="frozen"/>
      <selection pane="topRight" activeCell="AB3" sqref="AB3"/>
      <selection pane="bottomLeft" activeCell="AB3" sqref="AB3"/>
      <selection pane="bottomRight" sqref="A1:C1"/>
    </sheetView>
  </sheetViews>
  <sheetFormatPr defaultColWidth="9.140625" defaultRowHeight="15"/>
  <cols>
    <col min="1" max="1" width="22.85546875" style="50" bestFit="1" customWidth="1"/>
    <col min="2" max="2" width="22.85546875" style="50" customWidth="1"/>
    <col min="3" max="3" width="21.85546875" style="57" bestFit="1" customWidth="1"/>
    <col min="4" max="4" width="22.28515625" style="59" bestFit="1" customWidth="1"/>
    <col min="5" max="5" width="22.28515625" style="58" customWidth="1"/>
    <col min="6" max="7" width="23.7109375" style="58" hidden="1" customWidth="1"/>
    <col min="8" max="8" width="23.7109375" style="58" customWidth="1"/>
    <col min="9" max="9" width="23" style="59" hidden="1" customWidth="1"/>
    <col min="10" max="10" width="23.42578125" style="58" hidden="1" customWidth="1"/>
    <col min="11" max="11" width="19.5703125" style="60" bestFit="1" customWidth="1"/>
    <col min="12" max="12" width="23.7109375" style="47" bestFit="1" customWidth="1"/>
    <col min="13" max="13" width="32.140625" style="58" customWidth="1"/>
    <col min="14" max="14" width="23.7109375" style="47" bestFit="1" customWidth="1"/>
    <col min="15" max="15" width="21" style="56" bestFit="1" customWidth="1"/>
    <col min="16" max="16" width="16" style="58" bestFit="1" customWidth="1"/>
    <col min="17" max="17" width="19.140625" style="58" customWidth="1"/>
    <col min="18" max="18" width="22.85546875" style="58" bestFit="1" customWidth="1"/>
    <col min="19" max="19" width="3.7109375" style="58" bestFit="1" customWidth="1"/>
    <col min="20" max="26" width="4.28515625" style="58" customWidth="1"/>
    <col min="27" max="27" width="14.7109375" style="58" customWidth="1"/>
    <col min="28" max="28" width="20.42578125" style="58" customWidth="1"/>
    <col min="29" max="29" width="9.140625" style="58" customWidth="1"/>
    <col min="30" max="31" width="9.140625" style="58"/>
    <col min="32" max="16384" width="9.140625" style="50"/>
  </cols>
  <sheetData>
    <row r="1" spans="1:32" s="43" customFormat="1" ht="52.5" customHeight="1">
      <c r="A1" s="159" t="str">
        <f>IF('General Info'!L4="","MONTH 10",'General Info'!L4)</f>
        <v>Month_10</v>
      </c>
      <c r="B1" s="160"/>
      <c r="C1" s="160"/>
      <c r="D1" s="38"/>
      <c r="E1" s="38"/>
      <c r="F1" s="38"/>
      <c r="G1" s="38"/>
      <c r="H1" s="39"/>
      <c r="I1" s="39"/>
      <c r="J1" s="39"/>
      <c r="K1" s="39"/>
      <c r="L1" s="39"/>
      <c r="M1" s="38"/>
      <c r="N1" s="39"/>
      <c r="O1" s="40"/>
      <c r="P1" s="38"/>
      <c r="Q1" s="38"/>
      <c r="R1" s="38"/>
      <c r="S1" s="156" t="s">
        <v>129</v>
      </c>
      <c r="T1" s="157"/>
      <c r="U1" s="157"/>
      <c r="V1" s="157"/>
      <c r="W1" s="157"/>
      <c r="X1" s="157"/>
      <c r="Y1" s="157"/>
      <c r="Z1" s="158"/>
      <c r="AA1" s="80"/>
      <c r="AB1" s="41"/>
      <c r="AC1" s="42"/>
      <c r="AD1" s="42"/>
      <c r="AE1" s="42"/>
      <c r="AF1" s="42"/>
    </row>
    <row r="2" spans="1:32" s="47" customFormat="1" ht="195">
      <c r="A2" s="44" t="s">
        <v>130</v>
      </c>
      <c r="B2" s="44" t="s">
        <v>131</v>
      </c>
      <c r="C2" s="44" t="s">
        <v>132</v>
      </c>
      <c r="D2" s="44" t="s">
        <v>133</v>
      </c>
      <c r="E2" s="44" t="s">
        <v>134</v>
      </c>
      <c r="F2" s="45" t="s">
        <v>135</v>
      </c>
      <c r="G2" s="45" t="s">
        <v>136</v>
      </c>
      <c r="H2" s="44" t="s">
        <v>137</v>
      </c>
      <c r="I2" s="45" t="s">
        <v>152</v>
      </c>
      <c r="J2" s="45" t="s">
        <v>139</v>
      </c>
      <c r="K2" s="44" t="s">
        <v>140</v>
      </c>
      <c r="L2" s="44" t="s">
        <v>141</v>
      </c>
      <c r="M2" s="44" t="s">
        <v>142</v>
      </c>
      <c r="N2" s="44" t="s">
        <v>143</v>
      </c>
      <c r="O2" s="44" t="s">
        <v>144</v>
      </c>
      <c r="P2" s="44" t="s">
        <v>145</v>
      </c>
      <c r="Q2" s="44" t="s">
        <v>146</v>
      </c>
      <c r="R2" s="44" t="s">
        <v>147</v>
      </c>
      <c r="S2" s="46" t="s">
        <v>47</v>
      </c>
      <c r="T2" s="46" t="s">
        <v>48</v>
      </c>
      <c r="U2" s="46" t="s">
        <v>49</v>
      </c>
      <c r="V2" s="46" t="s">
        <v>50</v>
      </c>
      <c r="W2" s="46" t="s">
        <v>51</v>
      </c>
      <c r="X2" s="46" t="s">
        <v>52</v>
      </c>
      <c r="Y2" s="46" t="s">
        <v>53</v>
      </c>
      <c r="Z2" s="46" t="s">
        <v>54</v>
      </c>
      <c r="AA2" s="44" t="s">
        <v>148</v>
      </c>
      <c r="AB2" s="44" t="s">
        <v>149</v>
      </c>
    </row>
    <row r="3" spans="1:32">
      <c r="A3" s="8"/>
      <c r="B3" s="8"/>
      <c r="C3" s="65"/>
      <c r="D3" s="7"/>
      <c r="E3" s="7"/>
      <c r="F3" s="48" t="str">
        <f>IF(ISBLANK(E3)," ",IF((E3-D3&lt;31),"X"," "))</f>
        <v xml:space="preserve"> </v>
      </c>
      <c r="G3" s="48" t="str">
        <f>IF(ISBLANK(E3)," ",WEEKDAY(E3,1))</f>
        <v xml:space="preserve"> </v>
      </c>
      <c r="H3" s="28"/>
      <c r="I3" s="48" t="str">
        <f>IF(H3="","",IF(Sheet1!$A$1=2,IF(AND(H3&gt;=Sheet1!$C$1,H3&lt;=Sheet1!$D$1),"1",IF(OR(H3&gt;=Sheet1!$C$2,H3&lt;=Sheet1!$D$2),"2","ERROR")),IF(AND(H3&gt;=Sheet1!$C$1,H3&lt;=Sheet1!$D$1),"1",IF(AND(H3&gt;=Sheet1!$C$2,H3&lt;=Sheet1!$D$2),"2",IF(OR(H3&gt;=Sheet1!$C$3,H3&lt;=Sheet1!$D$3),"3","ERROR")))))</f>
        <v/>
      </c>
      <c r="J3" s="49" t="str">
        <f>IF(H3="","",IF(AND(H3&gt;=Sheet1!$F$1,H3&lt;=Sheet1!$G$1),"1",IF(AND(H3&gt;=Sheet1!$F$2,H3&lt;=Sheet1!$G$2),"2",IF(AND(H3&gt;=Sheet1!$F$3,H3&lt;=Sheet1!$G$3),"3",IF(AND(H3&gt;=Sheet1!$F$4,H3&lt;=Sheet1!$G$4),"4",IF(AND(H3&gt;=Sheet1!$F$5,H3&lt;=Sheet1!$G$5),"5",IF(AND(H3&gt;=Sheet1!$F$7,H3&lt;=Sheet1!$G$7),"7",IF(AND(H3&gt;=Sheet1!$F$8,H3&lt;=Sheet1!$G$8),"8",IF(OR(H3&gt;=Sheet1!$F$6,H3&lt;=Sheet1!$G$6),"6","ERROR")))))))))</f>
        <v/>
      </c>
      <c r="K3" s="4"/>
      <c r="L3" s="4"/>
      <c r="M3" s="6"/>
      <c r="N3" s="6"/>
      <c r="O3" s="8"/>
      <c r="P3" s="4"/>
      <c r="Q3" s="4"/>
      <c r="R3" s="5"/>
      <c r="S3" s="4"/>
      <c r="T3" s="4"/>
      <c r="U3" s="4"/>
      <c r="V3" s="4"/>
      <c r="W3" s="4"/>
      <c r="X3" s="4"/>
      <c r="Y3" s="4"/>
      <c r="Z3" s="4"/>
      <c r="AA3" s="4"/>
      <c r="AB3" s="4"/>
      <c r="AC3" s="50"/>
      <c r="AD3" s="50"/>
      <c r="AE3" s="50"/>
    </row>
    <row r="4" spans="1:32">
      <c r="A4" s="4"/>
      <c r="B4" s="4"/>
      <c r="C4" s="65"/>
      <c r="D4" s="7"/>
      <c r="E4" s="7"/>
      <c r="F4" s="48" t="str">
        <f t="shared" ref="F4:F62" si="0">IF(ISBLANK(E4)," ",IF((E4-D4&lt;31),"X"," "))</f>
        <v xml:space="preserve"> </v>
      </c>
      <c r="G4" s="48" t="str">
        <f t="shared" ref="G4:G62" si="1">IF(ISBLANK(E4)," ",WEEKDAY(E4,1))</f>
        <v xml:space="preserve"> </v>
      </c>
      <c r="H4" s="28"/>
      <c r="I4" s="48" t="str">
        <f>IF(H4="","",IF(Sheet1!$A$1=2,IF(AND(H4&gt;=Sheet1!$C$1,H4&lt;=Sheet1!$D$1),"1",IF(OR(H4&gt;=Sheet1!$C$2,H4&lt;=Sheet1!$D$2),"2","ERROR")),IF(AND(H4&gt;=Sheet1!$C$1,H4&lt;=Sheet1!$D$1),"1",IF(AND(H4&gt;=Sheet1!$C$2,H4&lt;=Sheet1!$D$2),"2",IF(OR(H4&gt;=Sheet1!$C$3,H4&lt;=Sheet1!$D$3),"3","ERROR")))))</f>
        <v/>
      </c>
      <c r="J4" s="49" t="str">
        <f>IF(H4="","",IF(AND(H4&gt;=Sheet1!$F$1,H4&lt;=Sheet1!$G$1),"1",IF(AND(H4&gt;=Sheet1!$F$2,H4&lt;=Sheet1!$G$2),"2",IF(AND(H4&gt;=Sheet1!$F$3,H4&lt;=Sheet1!$G$3),"3",IF(AND(H4&gt;=Sheet1!$F$4,H4&lt;=Sheet1!$G$4),"4",IF(AND(H4&gt;=Sheet1!$F$5,H4&lt;=Sheet1!$G$5),"5",IF(AND(H4&gt;=Sheet1!$F$7,H4&lt;=Sheet1!$G$7),"7",IF(AND(H4&gt;=Sheet1!$F$8,H4&lt;=Sheet1!$G$8),"8",IF(OR(H4&gt;=Sheet1!$F$6,H4&lt;=Sheet1!$G$6),"6","ERROR")))))))))</f>
        <v/>
      </c>
      <c r="K4" s="4"/>
      <c r="L4" s="4"/>
      <c r="M4" s="6"/>
      <c r="N4" s="6"/>
      <c r="O4" s="8"/>
      <c r="P4" s="4"/>
      <c r="Q4" s="4"/>
      <c r="R4" s="5"/>
      <c r="S4" s="4"/>
      <c r="T4" s="4"/>
      <c r="U4" s="4"/>
      <c r="V4" s="4"/>
      <c r="W4" s="4"/>
      <c r="X4" s="4"/>
      <c r="Y4" s="4"/>
      <c r="Z4" s="4"/>
      <c r="AA4" s="4"/>
      <c r="AB4" s="4"/>
      <c r="AC4" s="50"/>
      <c r="AD4" s="50"/>
      <c r="AE4" s="50"/>
    </row>
    <row r="5" spans="1:32">
      <c r="A5" s="4"/>
      <c r="B5" s="4"/>
      <c r="C5" s="65"/>
      <c r="D5" s="7"/>
      <c r="E5" s="7"/>
      <c r="F5" s="48" t="str">
        <f t="shared" si="0"/>
        <v xml:space="preserve"> </v>
      </c>
      <c r="G5" s="48" t="str">
        <f t="shared" si="1"/>
        <v xml:space="preserve"> </v>
      </c>
      <c r="H5" s="28"/>
      <c r="I5" s="48" t="str">
        <f>IF(H5="","",IF(Sheet1!$A$1=2,IF(AND(H5&gt;=Sheet1!$C$1,H5&lt;=Sheet1!$D$1),"1",IF(OR(H5&gt;=Sheet1!$C$2,H5&lt;=Sheet1!$D$2),"2","ERROR")),IF(AND(H5&gt;=Sheet1!$C$1,H5&lt;=Sheet1!$D$1),"1",IF(AND(H5&gt;=Sheet1!$C$2,H5&lt;=Sheet1!$D$2),"2",IF(OR(H5&gt;=Sheet1!$C$3,H5&lt;=Sheet1!$D$3),"3","ERROR")))))</f>
        <v/>
      </c>
      <c r="J5" s="49" t="str">
        <f>IF(H5="","",IF(AND(H5&gt;=Sheet1!$F$1,H5&lt;=Sheet1!$G$1),"1",IF(AND(H5&gt;=Sheet1!$F$2,H5&lt;=Sheet1!$G$2),"2",IF(AND(H5&gt;=Sheet1!$F$3,H5&lt;=Sheet1!$G$3),"3",IF(AND(H5&gt;=Sheet1!$F$4,H5&lt;=Sheet1!$G$4),"4",IF(AND(H5&gt;=Sheet1!$F$5,H5&lt;=Sheet1!$G$5),"5",IF(AND(H5&gt;=Sheet1!$F$7,H5&lt;=Sheet1!$G$7),"7",IF(AND(H5&gt;=Sheet1!$F$8,H5&lt;=Sheet1!$G$8),"8",IF(OR(H5&gt;=Sheet1!$F$6,H5&lt;=Sheet1!$G$6),"6","ERROR")))))))))</f>
        <v/>
      </c>
      <c r="K5" s="4"/>
      <c r="L5" s="4"/>
      <c r="M5" s="6"/>
      <c r="N5" s="6"/>
      <c r="O5" s="8"/>
      <c r="P5" s="4"/>
      <c r="Q5" s="4"/>
      <c r="R5" s="5"/>
      <c r="S5" s="4"/>
      <c r="T5" s="4"/>
      <c r="U5" s="4"/>
      <c r="V5" s="4"/>
      <c r="W5" s="4"/>
      <c r="X5" s="4"/>
      <c r="Y5" s="4"/>
      <c r="Z5" s="4"/>
      <c r="AA5" s="4"/>
      <c r="AB5" s="4"/>
      <c r="AC5" s="50"/>
      <c r="AD5" s="50"/>
      <c r="AE5" s="50"/>
    </row>
    <row r="6" spans="1:32">
      <c r="A6" s="8"/>
      <c r="B6" s="8"/>
      <c r="C6" s="65"/>
      <c r="D6" s="7"/>
      <c r="E6" s="7"/>
      <c r="F6" s="48" t="str">
        <f t="shared" si="0"/>
        <v xml:space="preserve"> </v>
      </c>
      <c r="G6" s="48" t="str">
        <f t="shared" si="1"/>
        <v xml:space="preserve"> </v>
      </c>
      <c r="H6" s="28"/>
      <c r="I6" s="48" t="str">
        <f>IF(H6="","",IF(Sheet1!$A$1=2,IF(AND(H6&gt;=Sheet1!$C$1,H6&lt;=Sheet1!$D$1),"1",IF(OR(H6&gt;=Sheet1!$C$2,H6&lt;=Sheet1!$D$2),"2","ERROR")),IF(AND(H6&gt;=Sheet1!$C$1,H6&lt;=Sheet1!$D$1),"1",IF(AND(H6&gt;=Sheet1!$C$2,H6&lt;=Sheet1!$D$2),"2",IF(OR(H6&gt;=Sheet1!$C$3,H6&lt;=Sheet1!$D$3),"3","ERROR")))))</f>
        <v/>
      </c>
      <c r="J6" s="49" t="str">
        <f>IF(H6="","",IF(AND(H6&gt;=Sheet1!$F$1,H6&lt;=Sheet1!$G$1),"1",IF(AND(H6&gt;=Sheet1!$F$2,H6&lt;=Sheet1!$G$2),"2",IF(AND(H6&gt;=Sheet1!$F$3,H6&lt;=Sheet1!$G$3),"3",IF(AND(H6&gt;=Sheet1!$F$4,H6&lt;=Sheet1!$G$4),"4",IF(AND(H6&gt;=Sheet1!$F$5,H6&lt;=Sheet1!$G$5),"5",IF(AND(H6&gt;=Sheet1!$F$7,H6&lt;=Sheet1!$G$7),"7",IF(AND(H6&gt;=Sheet1!$F$8,H6&lt;=Sheet1!$G$8),"8",IF(OR(H6&gt;=Sheet1!$F$6,H6&lt;=Sheet1!$G$6),"6","ERROR")))))))))</f>
        <v/>
      </c>
      <c r="K6" s="4"/>
      <c r="L6" s="4"/>
      <c r="M6" s="6"/>
      <c r="N6" s="6"/>
      <c r="O6" s="8"/>
      <c r="P6" s="4"/>
      <c r="Q6" s="4"/>
      <c r="R6" s="5"/>
      <c r="S6" s="4"/>
      <c r="T6" s="4"/>
      <c r="U6" s="4"/>
      <c r="V6" s="4"/>
      <c r="W6" s="4"/>
      <c r="X6" s="4"/>
      <c r="Y6" s="4"/>
      <c r="Z6" s="4"/>
      <c r="AA6" s="4"/>
      <c r="AB6" s="4"/>
      <c r="AC6" s="50"/>
      <c r="AD6" s="50"/>
      <c r="AE6" s="50"/>
    </row>
    <row r="7" spans="1:32">
      <c r="A7" s="4"/>
      <c r="B7" s="4"/>
      <c r="C7" s="65"/>
      <c r="D7" s="7"/>
      <c r="E7" s="7"/>
      <c r="F7" s="48" t="str">
        <f t="shared" si="0"/>
        <v xml:space="preserve"> </v>
      </c>
      <c r="G7" s="48" t="str">
        <f t="shared" si="1"/>
        <v xml:space="preserve"> </v>
      </c>
      <c r="H7" s="28"/>
      <c r="I7" s="48" t="str">
        <f>IF(H7="","",IF(Sheet1!$A$1=2,IF(AND(H7&gt;=Sheet1!$C$1,H7&lt;=Sheet1!$D$1),"1",IF(OR(H7&gt;=Sheet1!$C$2,H7&lt;=Sheet1!$D$2),"2","ERROR")),IF(AND(H7&gt;=Sheet1!$C$1,H7&lt;=Sheet1!$D$1),"1",IF(AND(H7&gt;=Sheet1!$C$2,H7&lt;=Sheet1!$D$2),"2",IF(OR(H7&gt;=Sheet1!$C$3,H7&lt;=Sheet1!$D$3),"3","ERROR")))))</f>
        <v/>
      </c>
      <c r="J7" s="49" t="str">
        <f>IF(H7="","",IF(AND(H7&gt;=Sheet1!$F$1,H7&lt;=Sheet1!$G$1),"1",IF(AND(H7&gt;=Sheet1!$F$2,H7&lt;=Sheet1!$G$2),"2",IF(AND(H7&gt;=Sheet1!$F$3,H7&lt;=Sheet1!$G$3),"3",IF(AND(H7&gt;=Sheet1!$F$4,H7&lt;=Sheet1!$G$4),"4",IF(AND(H7&gt;=Sheet1!$F$5,H7&lt;=Sheet1!$G$5),"5",IF(AND(H7&gt;=Sheet1!$F$7,H7&lt;=Sheet1!$G$7),"7",IF(AND(H7&gt;=Sheet1!$F$8,H7&lt;=Sheet1!$G$8),"8",IF(OR(H7&gt;=Sheet1!$F$6,H7&lt;=Sheet1!$G$6),"6","ERROR")))))))))</f>
        <v/>
      </c>
      <c r="K7" s="4"/>
      <c r="L7" s="4"/>
      <c r="M7" s="6"/>
      <c r="N7" s="4"/>
      <c r="O7" s="8"/>
      <c r="P7" s="4"/>
      <c r="Q7" s="4"/>
      <c r="R7" s="5"/>
      <c r="S7" s="4"/>
      <c r="T7" s="4"/>
      <c r="U7" s="4"/>
      <c r="V7" s="4"/>
      <c r="W7" s="4"/>
      <c r="X7" s="4"/>
      <c r="Y7" s="4"/>
      <c r="Z7" s="4"/>
      <c r="AA7" s="4"/>
      <c r="AB7" s="4"/>
      <c r="AC7" s="50"/>
      <c r="AD7" s="50"/>
      <c r="AE7" s="50"/>
    </row>
    <row r="8" spans="1:32">
      <c r="A8" s="8"/>
      <c r="B8" s="8"/>
      <c r="C8" s="65"/>
      <c r="D8" s="7"/>
      <c r="E8" s="7"/>
      <c r="F8" s="48" t="str">
        <f t="shared" si="0"/>
        <v xml:space="preserve"> </v>
      </c>
      <c r="G8" s="48" t="str">
        <f t="shared" si="1"/>
        <v xml:space="preserve"> </v>
      </c>
      <c r="H8" s="28"/>
      <c r="I8" s="48" t="str">
        <f>IF(H8="","",IF(Sheet1!$A$1=2,IF(AND(H8&gt;=Sheet1!$C$1,H8&lt;=Sheet1!$D$1),"1",IF(OR(H8&gt;=Sheet1!$C$2,H8&lt;=Sheet1!$D$2),"2","ERROR")),IF(AND(H8&gt;=Sheet1!$C$1,H8&lt;=Sheet1!$D$1),"1",IF(AND(H8&gt;=Sheet1!$C$2,H8&lt;=Sheet1!$D$2),"2",IF(OR(H8&gt;=Sheet1!$C$3,H8&lt;=Sheet1!$D$3),"3","ERROR")))))</f>
        <v/>
      </c>
      <c r="J8" s="49" t="str">
        <f>IF(H8="","",IF(AND(H8&gt;=Sheet1!$F$1,H8&lt;=Sheet1!$G$1),"1",IF(AND(H8&gt;=Sheet1!$F$2,H8&lt;=Sheet1!$G$2),"2",IF(AND(H8&gt;=Sheet1!$F$3,H8&lt;=Sheet1!$G$3),"3",IF(AND(H8&gt;=Sheet1!$F$4,H8&lt;=Sheet1!$G$4),"4",IF(AND(H8&gt;=Sheet1!$F$5,H8&lt;=Sheet1!$G$5),"5",IF(AND(H8&gt;=Sheet1!$F$7,H8&lt;=Sheet1!$G$7),"7",IF(AND(H8&gt;=Sheet1!$F$8,H8&lt;=Sheet1!$G$8),"8",IF(OR(H8&gt;=Sheet1!$F$6,H8&lt;=Sheet1!$G$6),"6","ERROR")))))))))</f>
        <v/>
      </c>
      <c r="K8" s="4"/>
      <c r="L8" s="4"/>
      <c r="M8" s="6"/>
      <c r="N8" s="6"/>
      <c r="O8" s="8"/>
      <c r="P8" s="4"/>
      <c r="Q8" s="4"/>
      <c r="R8" s="5"/>
      <c r="S8" s="4"/>
      <c r="T8" s="4"/>
      <c r="U8" s="4"/>
      <c r="V8" s="4"/>
      <c r="W8" s="4"/>
      <c r="X8" s="4"/>
      <c r="Y8" s="4"/>
      <c r="Z8" s="4"/>
      <c r="AA8" s="4"/>
      <c r="AB8" s="4"/>
      <c r="AC8" s="50"/>
      <c r="AD8" s="50"/>
      <c r="AE8" s="50"/>
    </row>
    <row r="9" spans="1:32">
      <c r="A9" s="8"/>
      <c r="B9" s="8"/>
      <c r="C9" s="65"/>
      <c r="D9" s="7"/>
      <c r="E9" s="7"/>
      <c r="F9" s="48" t="str">
        <f t="shared" si="0"/>
        <v xml:space="preserve"> </v>
      </c>
      <c r="G9" s="48" t="str">
        <f t="shared" si="1"/>
        <v xml:space="preserve"> </v>
      </c>
      <c r="H9" s="28"/>
      <c r="I9" s="48" t="str">
        <f>IF(H9="","",IF(Sheet1!$A$1=2,IF(AND(H9&gt;=Sheet1!$C$1,H9&lt;=Sheet1!$D$1),"1",IF(OR(H9&gt;=Sheet1!$C$2,H9&lt;=Sheet1!$D$2),"2","ERROR")),IF(AND(H9&gt;=Sheet1!$C$1,H9&lt;=Sheet1!$D$1),"1",IF(AND(H9&gt;=Sheet1!$C$2,H9&lt;=Sheet1!$D$2),"2",IF(OR(H9&gt;=Sheet1!$C$3,H9&lt;=Sheet1!$D$3),"3","ERROR")))))</f>
        <v/>
      </c>
      <c r="J9" s="49" t="str">
        <f>IF(H9="","",IF(AND(H9&gt;=Sheet1!$F$1,H9&lt;=Sheet1!$G$1),"1",IF(AND(H9&gt;=Sheet1!$F$2,H9&lt;=Sheet1!$G$2),"2",IF(AND(H9&gt;=Sheet1!$F$3,H9&lt;=Sheet1!$G$3),"3",IF(AND(H9&gt;=Sheet1!$F$4,H9&lt;=Sheet1!$G$4),"4",IF(AND(H9&gt;=Sheet1!$F$5,H9&lt;=Sheet1!$G$5),"5",IF(AND(H9&gt;=Sheet1!$F$7,H9&lt;=Sheet1!$G$7),"7",IF(AND(H9&gt;=Sheet1!$F$8,H9&lt;=Sheet1!$G$8),"8",IF(OR(H9&gt;=Sheet1!$F$6,H9&lt;=Sheet1!$G$6),"6","ERROR")))))))))</f>
        <v/>
      </c>
      <c r="K9" s="4"/>
      <c r="L9" s="4"/>
      <c r="M9" s="6"/>
      <c r="N9" s="6"/>
      <c r="O9" s="8"/>
      <c r="P9" s="4"/>
      <c r="Q9" s="4"/>
      <c r="R9" s="5"/>
      <c r="S9" s="4"/>
      <c r="T9" s="4"/>
      <c r="U9" s="4"/>
      <c r="V9" s="4"/>
      <c r="W9" s="4"/>
      <c r="X9" s="4"/>
      <c r="Y9" s="4"/>
      <c r="Z9" s="4"/>
      <c r="AA9" s="4"/>
      <c r="AB9" s="4"/>
      <c r="AC9" s="50"/>
      <c r="AD9" s="50"/>
      <c r="AE9" s="50"/>
    </row>
    <row r="10" spans="1:32">
      <c r="A10" s="8"/>
      <c r="B10" s="8"/>
      <c r="C10" s="65"/>
      <c r="D10" s="7"/>
      <c r="E10" s="7"/>
      <c r="F10" s="48" t="str">
        <f t="shared" si="0"/>
        <v xml:space="preserve"> </v>
      </c>
      <c r="G10" s="48" t="str">
        <f t="shared" si="1"/>
        <v xml:space="preserve"> </v>
      </c>
      <c r="H10" s="28"/>
      <c r="I10" s="48" t="str">
        <f>IF(H10="","",IF(Sheet1!$A$1=2,IF(AND(H10&gt;=Sheet1!$C$1,H10&lt;=Sheet1!$D$1),"1",IF(OR(H10&gt;=Sheet1!$C$2,H10&lt;=Sheet1!$D$2),"2","ERROR")),IF(AND(H10&gt;=Sheet1!$C$1,H10&lt;=Sheet1!$D$1),"1",IF(AND(H10&gt;=Sheet1!$C$2,H10&lt;=Sheet1!$D$2),"2",IF(OR(H10&gt;=Sheet1!$C$3,H10&lt;=Sheet1!$D$3),"3","ERROR")))))</f>
        <v/>
      </c>
      <c r="J10" s="49" t="str">
        <f>IF(H10="","",IF(AND(H10&gt;=Sheet1!$F$1,H10&lt;=Sheet1!$G$1),"1",IF(AND(H10&gt;=Sheet1!$F$2,H10&lt;=Sheet1!$G$2),"2",IF(AND(H10&gt;=Sheet1!$F$3,H10&lt;=Sheet1!$G$3),"3",IF(AND(H10&gt;=Sheet1!$F$4,H10&lt;=Sheet1!$G$4),"4",IF(AND(H10&gt;=Sheet1!$F$5,H10&lt;=Sheet1!$G$5),"5",IF(AND(H10&gt;=Sheet1!$F$7,H10&lt;=Sheet1!$G$7),"7",IF(AND(H10&gt;=Sheet1!$F$8,H10&lt;=Sheet1!$G$8),"8",IF(OR(H10&gt;=Sheet1!$F$6,H10&lt;=Sheet1!$G$6),"6","ERROR")))))))))</f>
        <v/>
      </c>
      <c r="K10" s="4"/>
      <c r="L10" s="4"/>
      <c r="M10" s="6"/>
      <c r="N10" s="6"/>
      <c r="O10" s="8"/>
      <c r="P10" s="4"/>
      <c r="Q10" s="4"/>
      <c r="R10" s="5"/>
      <c r="S10" s="4"/>
      <c r="T10" s="4"/>
      <c r="U10" s="4"/>
      <c r="V10" s="4"/>
      <c r="W10" s="4"/>
      <c r="X10" s="4"/>
      <c r="Y10" s="4"/>
      <c r="Z10" s="4"/>
      <c r="AA10" s="4"/>
      <c r="AB10" s="4"/>
      <c r="AC10" s="50"/>
      <c r="AD10" s="50"/>
      <c r="AE10" s="50"/>
    </row>
    <row r="11" spans="1:32">
      <c r="A11" s="4"/>
      <c r="B11" s="4"/>
      <c r="C11" s="65"/>
      <c r="D11" s="7"/>
      <c r="E11" s="7"/>
      <c r="F11" s="48" t="str">
        <f t="shared" si="0"/>
        <v xml:space="preserve"> </v>
      </c>
      <c r="G11" s="48" t="str">
        <f t="shared" si="1"/>
        <v xml:space="preserve"> </v>
      </c>
      <c r="H11" s="28"/>
      <c r="I11" s="48" t="str">
        <f>IF(H11="","",IF(Sheet1!$A$1=2,IF(AND(H11&gt;=Sheet1!$C$1,H11&lt;=Sheet1!$D$1),"1",IF(OR(H11&gt;=Sheet1!$C$2,H11&lt;=Sheet1!$D$2),"2","ERROR")),IF(AND(H11&gt;=Sheet1!$C$1,H11&lt;=Sheet1!$D$1),"1",IF(AND(H11&gt;=Sheet1!$C$2,H11&lt;=Sheet1!$D$2),"2",IF(OR(H11&gt;=Sheet1!$C$3,H11&lt;=Sheet1!$D$3),"3","ERROR")))))</f>
        <v/>
      </c>
      <c r="J11" s="49" t="str">
        <f>IF(H11="","",IF(AND(H11&gt;=Sheet1!$F$1,H11&lt;=Sheet1!$G$1),"1",IF(AND(H11&gt;=Sheet1!$F$2,H11&lt;=Sheet1!$G$2),"2",IF(AND(H11&gt;=Sheet1!$F$3,H11&lt;=Sheet1!$G$3),"3",IF(AND(H11&gt;=Sheet1!$F$4,H11&lt;=Sheet1!$G$4),"4",IF(AND(H11&gt;=Sheet1!$F$5,H11&lt;=Sheet1!$G$5),"5",IF(AND(H11&gt;=Sheet1!$F$7,H11&lt;=Sheet1!$G$7),"7",IF(AND(H11&gt;=Sheet1!$F$8,H11&lt;=Sheet1!$G$8),"8",IF(OR(H11&gt;=Sheet1!$F$6,H11&lt;=Sheet1!$G$6),"6","ERROR")))))))))</f>
        <v/>
      </c>
      <c r="K11" s="4"/>
      <c r="L11" s="4"/>
      <c r="M11" s="6"/>
      <c r="N11" s="6"/>
      <c r="O11" s="8"/>
      <c r="P11" s="4"/>
      <c r="Q11" s="4"/>
      <c r="R11" s="5"/>
      <c r="S11" s="4"/>
      <c r="T11" s="4"/>
      <c r="U11" s="4"/>
      <c r="V11" s="4"/>
      <c r="W11" s="4"/>
      <c r="X11" s="4"/>
      <c r="Y11" s="4"/>
      <c r="Z11" s="4"/>
      <c r="AA11" s="4"/>
      <c r="AB11" s="4"/>
      <c r="AC11" s="50"/>
      <c r="AD11" s="50"/>
      <c r="AE11" s="50"/>
    </row>
    <row r="12" spans="1:32">
      <c r="A12" s="8"/>
      <c r="B12" s="8"/>
      <c r="C12" s="65"/>
      <c r="D12" s="7"/>
      <c r="E12" s="7"/>
      <c r="F12" s="48" t="str">
        <f t="shared" si="0"/>
        <v xml:space="preserve"> </v>
      </c>
      <c r="G12" s="48" t="str">
        <f t="shared" si="1"/>
        <v xml:space="preserve"> </v>
      </c>
      <c r="H12" s="28"/>
      <c r="I12" s="48" t="str">
        <f>IF(H12="","",IF(Sheet1!$A$1=2,IF(AND(H12&gt;=Sheet1!$C$1,H12&lt;=Sheet1!$D$1),"1",IF(OR(H12&gt;=Sheet1!$C$2,H12&lt;=Sheet1!$D$2),"2","ERROR")),IF(AND(H12&gt;=Sheet1!$C$1,H12&lt;=Sheet1!$D$1),"1",IF(AND(H12&gt;=Sheet1!$C$2,H12&lt;=Sheet1!$D$2),"2",IF(OR(H12&gt;=Sheet1!$C$3,H12&lt;=Sheet1!$D$3),"3","ERROR")))))</f>
        <v/>
      </c>
      <c r="J12" s="49" t="str">
        <f>IF(H12="","",IF(AND(H12&gt;=Sheet1!$F$1,H12&lt;=Sheet1!$G$1),"1",IF(AND(H12&gt;=Sheet1!$F$2,H12&lt;=Sheet1!$G$2),"2",IF(AND(H12&gt;=Sheet1!$F$3,H12&lt;=Sheet1!$G$3),"3",IF(AND(H12&gt;=Sheet1!$F$4,H12&lt;=Sheet1!$G$4),"4",IF(AND(H12&gt;=Sheet1!$F$5,H12&lt;=Sheet1!$G$5),"5",IF(AND(H12&gt;=Sheet1!$F$7,H12&lt;=Sheet1!$G$7),"7",IF(AND(H12&gt;=Sheet1!$F$8,H12&lt;=Sheet1!$G$8),"8",IF(OR(H12&gt;=Sheet1!$F$6,H12&lt;=Sheet1!$G$6),"6","ERROR")))))))))</f>
        <v/>
      </c>
      <c r="K12" s="4"/>
      <c r="L12" s="4"/>
      <c r="M12" s="6"/>
      <c r="N12" s="6"/>
      <c r="O12" s="8"/>
      <c r="P12" s="4"/>
      <c r="Q12" s="4"/>
      <c r="R12" s="5"/>
      <c r="S12" s="4"/>
      <c r="T12" s="4"/>
      <c r="U12" s="4"/>
      <c r="V12" s="4"/>
      <c r="W12" s="4"/>
      <c r="X12" s="4"/>
      <c r="Y12" s="4"/>
      <c r="Z12" s="4"/>
      <c r="AA12" s="4"/>
      <c r="AB12" s="4"/>
      <c r="AC12" s="50"/>
      <c r="AD12" s="50"/>
      <c r="AE12" s="50"/>
    </row>
    <row r="13" spans="1:32">
      <c r="A13" s="8"/>
      <c r="B13" s="8"/>
      <c r="C13" s="65"/>
      <c r="D13" s="7"/>
      <c r="E13" s="7"/>
      <c r="F13" s="48" t="str">
        <f t="shared" si="0"/>
        <v xml:space="preserve"> </v>
      </c>
      <c r="G13" s="48" t="str">
        <f t="shared" si="1"/>
        <v xml:space="preserve"> </v>
      </c>
      <c r="H13" s="28"/>
      <c r="I13" s="48" t="str">
        <f>IF(H13="","",IF(Sheet1!$A$1=2,IF(AND(H13&gt;=Sheet1!$C$1,H13&lt;=Sheet1!$D$1),"1",IF(OR(H13&gt;=Sheet1!$C$2,H13&lt;=Sheet1!$D$2),"2","ERROR")),IF(AND(H13&gt;=Sheet1!$C$1,H13&lt;=Sheet1!$D$1),"1",IF(AND(H13&gt;=Sheet1!$C$2,H13&lt;=Sheet1!$D$2),"2",IF(OR(H13&gt;=Sheet1!$C$3,H13&lt;=Sheet1!$D$3),"3","ERROR")))))</f>
        <v/>
      </c>
      <c r="J13" s="49" t="str">
        <f>IF(H13="","",IF(AND(H13&gt;=Sheet1!$F$1,H13&lt;=Sheet1!$G$1),"1",IF(AND(H13&gt;=Sheet1!$F$2,H13&lt;=Sheet1!$G$2),"2",IF(AND(H13&gt;=Sheet1!$F$3,H13&lt;=Sheet1!$G$3),"3",IF(AND(H13&gt;=Sheet1!$F$4,H13&lt;=Sheet1!$G$4),"4",IF(AND(H13&gt;=Sheet1!$F$5,H13&lt;=Sheet1!$G$5),"5",IF(AND(H13&gt;=Sheet1!$F$7,H13&lt;=Sheet1!$G$7),"7",IF(AND(H13&gt;=Sheet1!$F$8,H13&lt;=Sheet1!$G$8),"8",IF(OR(H13&gt;=Sheet1!$F$6,H13&lt;=Sheet1!$G$6),"6","ERROR")))))))))</f>
        <v/>
      </c>
      <c r="K13" s="4"/>
      <c r="L13" s="4"/>
      <c r="M13" s="6"/>
      <c r="N13" s="6"/>
      <c r="O13" s="8"/>
      <c r="P13" s="4"/>
      <c r="Q13" s="4"/>
      <c r="R13" s="5"/>
      <c r="S13" s="4"/>
      <c r="T13" s="4"/>
      <c r="U13" s="4"/>
      <c r="V13" s="4"/>
      <c r="W13" s="4"/>
      <c r="X13" s="4"/>
      <c r="Y13" s="4"/>
      <c r="Z13" s="4"/>
      <c r="AA13" s="4"/>
      <c r="AB13" s="4"/>
      <c r="AC13" s="50"/>
      <c r="AD13" s="50"/>
      <c r="AE13" s="50"/>
    </row>
    <row r="14" spans="1:32">
      <c r="A14" s="4"/>
      <c r="B14" s="4"/>
      <c r="C14" s="65"/>
      <c r="D14" s="7"/>
      <c r="E14" s="7"/>
      <c r="F14" s="48" t="str">
        <f t="shared" si="0"/>
        <v xml:space="preserve"> </v>
      </c>
      <c r="G14" s="48" t="str">
        <f t="shared" si="1"/>
        <v xml:space="preserve"> </v>
      </c>
      <c r="H14" s="28"/>
      <c r="I14" s="48" t="str">
        <f>IF(H14="","",IF(Sheet1!$A$1=2,IF(AND(H14&gt;=Sheet1!$C$1,H14&lt;=Sheet1!$D$1),"1",IF(OR(H14&gt;=Sheet1!$C$2,H14&lt;=Sheet1!$D$2),"2","ERROR")),IF(AND(H14&gt;=Sheet1!$C$1,H14&lt;=Sheet1!$D$1),"1",IF(AND(H14&gt;=Sheet1!$C$2,H14&lt;=Sheet1!$D$2),"2",IF(OR(H14&gt;=Sheet1!$C$3,H14&lt;=Sheet1!$D$3),"3","ERROR")))))</f>
        <v/>
      </c>
      <c r="J14" s="49" t="str">
        <f>IF(H14="","",IF(AND(H14&gt;=Sheet1!$F$1,H14&lt;=Sheet1!$G$1),"1",IF(AND(H14&gt;=Sheet1!$F$2,H14&lt;=Sheet1!$G$2),"2",IF(AND(H14&gt;=Sheet1!$F$3,H14&lt;=Sheet1!$G$3),"3",IF(AND(H14&gt;=Sheet1!$F$4,H14&lt;=Sheet1!$G$4),"4",IF(AND(H14&gt;=Sheet1!$F$5,H14&lt;=Sheet1!$G$5),"5",IF(AND(H14&gt;=Sheet1!$F$7,H14&lt;=Sheet1!$G$7),"7",IF(AND(H14&gt;=Sheet1!$F$8,H14&lt;=Sheet1!$G$8),"8",IF(OR(H14&gt;=Sheet1!$F$6,H14&lt;=Sheet1!$G$6),"6","ERROR")))))))))</f>
        <v/>
      </c>
      <c r="K14" s="4"/>
      <c r="L14" s="4"/>
      <c r="M14" s="6"/>
      <c r="N14" s="6"/>
      <c r="O14" s="8"/>
      <c r="P14" s="4"/>
      <c r="Q14" s="4"/>
      <c r="R14" s="5"/>
      <c r="S14" s="4"/>
      <c r="T14" s="4"/>
      <c r="U14" s="4"/>
      <c r="V14" s="4"/>
      <c r="W14" s="4"/>
      <c r="X14" s="4"/>
      <c r="Y14" s="4"/>
      <c r="Z14" s="4"/>
      <c r="AA14" s="4"/>
      <c r="AB14" s="4"/>
      <c r="AC14" s="50"/>
      <c r="AD14" s="50"/>
      <c r="AE14" s="50"/>
    </row>
    <row r="15" spans="1:32">
      <c r="A15" s="4"/>
      <c r="B15" s="4"/>
      <c r="C15" s="65"/>
      <c r="D15" s="7"/>
      <c r="E15" s="7"/>
      <c r="F15" s="48" t="str">
        <f t="shared" si="0"/>
        <v xml:space="preserve"> </v>
      </c>
      <c r="G15" s="48" t="str">
        <f t="shared" si="1"/>
        <v xml:space="preserve"> </v>
      </c>
      <c r="H15" s="28"/>
      <c r="I15" s="48" t="str">
        <f>IF(H15="","",IF(Sheet1!$A$1=2,IF(AND(H15&gt;=Sheet1!$C$1,H15&lt;=Sheet1!$D$1),"1",IF(OR(H15&gt;=Sheet1!$C$2,H15&lt;=Sheet1!$D$2),"2","ERROR")),IF(AND(H15&gt;=Sheet1!$C$1,H15&lt;=Sheet1!$D$1),"1",IF(AND(H15&gt;=Sheet1!$C$2,H15&lt;=Sheet1!$D$2),"2",IF(OR(H15&gt;=Sheet1!$C$3,H15&lt;=Sheet1!$D$3),"3","ERROR")))))</f>
        <v/>
      </c>
      <c r="J15" s="49" t="str">
        <f>IF(H15="","",IF(AND(H15&gt;=Sheet1!$F$1,H15&lt;=Sheet1!$G$1),"1",IF(AND(H15&gt;=Sheet1!$F$2,H15&lt;=Sheet1!$G$2),"2",IF(AND(H15&gt;=Sheet1!$F$3,H15&lt;=Sheet1!$G$3),"3",IF(AND(H15&gt;=Sheet1!$F$4,H15&lt;=Sheet1!$G$4),"4",IF(AND(H15&gt;=Sheet1!$F$5,H15&lt;=Sheet1!$G$5),"5",IF(AND(H15&gt;=Sheet1!$F$7,H15&lt;=Sheet1!$G$7),"7",IF(AND(H15&gt;=Sheet1!$F$8,H15&lt;=Sheet1!$G$8),"8",IF(OR(H15&gt;=Sheet1!$F$6,H15&lt;=Sheet1!$G$6),"6","ERROR")))))))))</f>
        <v/>
      </c>
      <c r="K15" s="4"/>
      <c r="L15" s="4"/>
      <c r="M15" s="6"/>
      <c r="N15" s="6"/>
      <c r="O15" s="8"/>
      <c r="P15" s="4"/>
      <c r="Q15" s="4"/>
      <c r="R15" s="5"/>
      <c r="S15" s="4"/>
      <c r="T15" s="4"/>
      <c r="U15" s="4"/>
      <c r="V15" s="4"/>
      <c r="W15" s="4"/>
      <c r="X15" s="4"/>
      <c r="Y15" s="4"/>
      <c r="Z15" s="4"/>
      <c r="AA15" s="4"/>
      <c r="AB15" s="4"/>
      <c r="AC15" s="50"/>
      <c r="AD15" s="50"/>
      <c r="AE15" s="50"/>
    </row>
    <row r="16" spans="1:32">
      <c r="A16" s="8"/>
      <c r="B16" s="8"/>
      <c r="C16" s="65"/>
      <c r="D16" s="7"/>
      <c r="E16" s="7"/>
      <c r="F16" s="48" t="str">
        <f t="shared" si="0"/>
        <v xml:space="preserve"> </v>
      </c>
      <c r="G16" s="48" t="str">
        <f t="shared" si="1"/>
        <v xml:space="preserve"> </v>
      </c>
      <c r="H16" s="28"/>
      <c r="I16" s="48" t="str">
        <f>IF(H16="","",IF(Sheet1!$A$1=2,IF(AND(H16&gt;=Sheet1!$C$1,H16&lt;=Sheet1!$D$1),"1",IF(OR(H16&gt;=Sheet1!$C$2,H16&lt;=Sheet1!$D$2),"2","ERROR")),IF(AND(H16&gt;=Sheet1!$C$1,H16&lt;=Sheet1!$D$1),"1",IF(AND(H16&gt;=Sheet1!$C$2,H16&lt;=Sheet1!$D$2),"2",IF(OR(H16&gt;=Sheet1!$C$3,H16&lt;=Sheet1!$D$3),"3","ERROR")))))</f>
        <v/>
      </c>
      <c r="J16" s="49" t="str">
        <f>IF(H16="","",IF(AND(H16&gt;=Sheet1!$F$1,H16&lt;=Sheet1!$G$1),"1",IF(AND(H16&gt;=Sheet1!$F$2,H16&lt;=Sheet1!$G$2),"2",IF(AND(H16&gt;=Sheet1!$F$3,H16&lt;=Sheet1!$G$3),"3",IF(AND(H16&gt;=Sheet1!$F$4,H16&lt;=Sheet1!$G$4),"4",IF(AND(H16&gt;=Sheet1!$F$5,H16&lt;=Sheet1!$G$5),"5",IF(AND(H16&gt;=Sheet1!$F$7,H16&lt;=Sheet1!$G$7),"7",IF(AND(H16&gt;=Sheet1!$F$8,H16&lt;=Sheet1!$G$8),"8",IF(OR(H16&gt;=Sheet1!$F$6,H16&lt;=Sheet1!$G$6),"6","ERROR")))))))))</f>
        <v/>
      </c>
      <c r="K16" s="4"/>
      <c r="L16" s="4"/>
      <c r="M16" s="6"/>
      <c r="N16" s="6"/>
      <c r="O16" s="8"/>
      <c r="P16" s="4"/>
      <c r="Q16" s="4"/>
      <c r="R16" s="5"/>
      <c r="S16" s="4"/>
      <c r="T16" s="4"/>
      <c r="U16" s="4"/>
      <c r="V16" s="4"/>
      <c r="W16" s="4"/>
      <c r="X16" s="4"/>
      <c r="Y16" s="4"/>
      <c r="Z16" s="4"/>
      <c r="AA16" s="4"/>
      <c r="AB16" s="4"/>
      <c r="AC16" s="50"/>
      <c r="AD16" s="50"/>
      <c r="AE16" s="50"/>
    </row>
    <row r="17" spans="1:31">
      <c r="A17" s="4"/>
      <c r="B17" s="4"/>
      <c r="C17" s="65"/>
      <c r="D17" s="7"/>
      <c r="E17" s="7"/>
      <c r="F17" s="48" t="str">
        <f t="shared" si="0"/>
        <v xml:space="preserve"> </v>
      </c>
      <c r="G17" s="48" t="str">
        <f t="shared" si="1"/>
        <v xml:space="preserve"> </v>
      </c>
      <c r="H17" s="28"/>
      <c r="I17" s="48" t="str">
        <f>IF(H17="","",IF(Sheet1!$A$1=2,IF(AND(H17&gt;=Sheet1!$C$1,H17&lt;=Sheet1!$D$1),"1",IF(OR(H17&gt;=Sheet1!$C$2,H17&lt;=Sheet1!$D$2),"2","ERROR")),IF(AND(H17&gt;=Sheet1!$C$1,H17&lt;=Sheet1!$D$1),"1",IF(AND(H17&gt;=Sheet1!$C$2,H17&lt;=Sheet1!$D$2),"2",IF(OR(H17&gt;=Sheet1!$C$3,H17&lt;=Sheet1!$D$3),"3","ERROR")))))</f>
        <v/>
      </c>
      <c r="J17" s="49" t="str">
        <f>IF(H17="","",IF(AND(H17&gt;=Sheet1!$F$1,H17&lt;=Sheet1!$G$1),"1",IF(AND(H17&gt;=Sheet1!$F$2,H17&lt;=Sheet1!$G$2),"2",IF(AND(H17&gt;=Sheet1!$F$3,H17&lt;=Sheet1!$G$3),"3",IF(AND(H17&gt;=Sheet1!$F$4,H17&lt;=Sheet1!$G$4),"4",IF(AND(H17&gt;=Sheet1!$F$5,H17&lt;=Sheet1!$G$5),"5",IF(AND(H17&gt;=Sheet1!$F$7,H17&lt;=Sheet1!$G$7),"7",IF(AND(H17&gt;=Sheet1!$F$8,H17&lt;=Sheet1!$G$8),"8",IF(OR(H17&gt;=Sheet1!$F$6,H17&lt;=Sheet1!$G$6),"6","ERROR")))))))))</f>
        <v/>
      </c>
      <c r="K17" s="4"/>
      <c r="L17" s="4"/>
      <c r="M17" s="6"/>
      <c r="N17" s="6"/>
      <c r="O17" s="8"/>
      <c r="P17" s="4"/>
      <c r="Q17" s="4"/>
      <c r="R17" s="5"/>
      <c r="S17" s="4"/>
      <c r="T17" s="4"/>
      <c r="U17" s="4"/>
      <c r="V17" s="4"/>
      <c r="W17" s="4"/>
      <c r="X17" s="4"/>
      <c r="Y17" s="4"/>
      <c r="Z17" s="4"/>
      <c r="AA17" s="4"/>
      <c r="AB17" s="4"/>
      <c r="AC17" s="50"/>
      <c r="AD17" s="50"/>
      <c r="AE17" s="50"/>
    </row>
    <row r="18" spans="1:31">
      <c r="A18" s="8"/>
      <c r="B18" s="8"/>
      <c r="C18" s="65"/>
      <c r="D18" s="7"/>
      <c r="E18" s="7"/>
      <c r="F18" s="48" t="str">
        <f t="shared" si="0"/>
        <v xml:space="preserve"> </v>
      </c>
      <c r="G18" s="48" t="str">
        <f t="shared" si="1"/>
        <v xml:space="preserve"> </v>
      </c>
      <c r="H18" s="28"/>
      <c r="I18" s="48" t="str">
        <f>IF(H18="","",IF(Sheet1!$A$1=2,IF(AND(H18&gt;=Sheet1!$C$1,H18&lt;=Sheet1!$D$1),"1",IF(OR(H18&gt;=Sheet1!$C$2,H18&lt;=Sheet1!$D$2),"2","ERROR")),IF(AND(H18&gt;=Sheet1!$C$1,H18&lt;=Sheet1!$D$1),"1",IF(AND(H18&gt;=Sheet1!$C$2,H18&lt;=Sheet1!$D$2),"2",IF(OR(H18&gt;=Sheet1!$C$3,H18&lt;=Sheet1!$D$3),"3","ERROR")))))</f>
        <v/>
      </c>
      <c r="J18" s="49" t="str">
        <f>IF(H18="","",IF(AND(H18&gt;=Sheet1!$F$1,H18&lt;=Sheet1!$G$1),"1",IF(AND(H18&gt;=Sheet1!$F$2,H18&lt;=Sheet1!$G$2),"2",IF(AND(H18&gt;=Sheet1!$F$3,H18&lt;=Sheet1!$G$3),"3",IF(AND(H18&gt;=Sheet1!$F$4,H18&lt;=Sheet1!$G$4),"4",IF(AND(H18&gt;=Sheet1!$F$5,H18&lt;=Sheet1!$G$5),"5",IF(AND(H18&gt;=Sheet1!$F$7,H18&lt;=Sheet1!$G$7),"7",IF(AND(H18&gt;=Sheet1!$F$8,H18&lt;=Sheet1!$G$8),"8",IF(OR(H18&gt;=Sheet1!$F$6,H18&lt;=Sheet1!$G$6),"6","ERROR")))))))))</f>
        <v/>
      </c>
      <c r="K18" s="4"/>
      <c r="L18" s="4"/>
      <c r="M18" s="6"/>
      <c r="N18" s="6"/>
      <c r="O18" s="8"/>
      <c r="P18" s="4"/>
      <c r="Q18" s="4"/>
      <c r="R18" s="5"/>
      <c r="S18" s="4"/>
      <c r="T18" s="4"/>
      <c r="U18" s="4"/>
      <c r="V18" s="4"/>
      <c r="W18" s="4"/>
      <c r="X18" s="4"/>
      <c r="Y18" s="4"/>
      <c r="Z18" s="4"/>
      <c r="AA18" s="4"/>
      <c r="AB18" s="4"/>
      <c r="AC18" s="50"/>
      <c r="AD18" s="50"/>
      <c r="AE18" s="50"/>
    </row>
    <row r="19" spans="1:31">
      <c r="A19" s="8"/>
      <c r="B19" s="8"/>
      <c r="C19" s="65"/>
      <c r="D19" s="7"/>
      <c r="E19" s="7"/>
      <c r="F19" s="48" t="str">
        <f t="shared" si="0"/>
        <v xml:space="preserve"> </v>
      </c>
      <c r="G19" s="48" t="str">
        <f t="shared" si="1"/>
        <v xml:space="preserve"> </v>
      </c>
      <c r="H19" s="28"/>
      <c r="I19" s="48" t="str">
        <f>IF(H19="","",IF(Sheet1!$A$1=2,IF(AND(H19&gt;=Sheet1!$C$1,H19&lt;=Sheet1!$D$1),"1",IF(OR(H19&gt;=Sheet1!$C$2,H19&lt;=Sheet1!$D$2),"2","ERROR")),IF(AND(H19&gt;=Sheet1!$C$1,H19&lt;=Sheet1!$D$1),"1",IF(AND(H19&gt;=Sheet1!$C$2,H19&lt;=Sheet1!$D$2),"2",IF(OR(H19&gt;=Sheet1!$C$3,H19&lt;=Sheet1!$D$3),"3","ERROR")))))</f>
        <v/>
      </c>
      <c r="J19" s="49" t="str">
        <f>IF(H19="","",IF(AND(H19&gt;=Sheet1!$F$1,H19&lt;=Sheet1!$G$1),"1",IF(AND(H19&gt;=Sheet1!$F$2,H19&lt;=Sheet1!$G$2),"2",IF(AND(H19&gt;=Sheet1!$F$3,H19&lt;=Sheet1!$G$3),"3",IF(AND(H19&gt;=Sheet1!$F$4,H19&lt;=Sheet1!$G$4),"4",IF(AND(H19&gt;=Sheet1!$F$5,H19&lt;=Sheet1!$G$5),"5",IF(AND(H19&gt;=Sheet1!$F$7,H19&lt;=Sheet1!$G$7),"7",IF(AND(H19&gt;=Sheet1!$F$8,H19&lt;=Sheet1!$G$8),"8",IF(OR(H19&gt;=Sheet1!$F$6,H19&lt;=Sheet1!$G$6),"6","ERROR")))))))))</f>
        <v/>
      </c>
      <c r="K19" s="4"/>
      <c r="L19" s="4"/>
      <c r="M19" s="6"/>
      <c r="N19" s="6"/>
      <c r="O19" s="8"/>
      <c r="P19" s="4"/>
      <c r="Q19" s="4"/>
      <c r="R19" s="5"/>
      <c r="S19" s="4"/>
      <c r="T19" s="4"/>
      <c r="U19" s="4"/>
      <c r="V19" s="4"/>
      <c r="W19" s="4"/>
      <c r="X19" s="4"/>
      <c r="Y19" s="4"/>
      <c r="Z19" s="4"/>
      <c r="AA19" s="4"/>
      <c r="AB19" s="4"/>
      <c r="AC19" s="50"/>
      <c r="AD19" s="50"/>
      <c r="AE19" s="50"/>
    </row>
    <row r="20" spans="1:31">
      <c r="A20" s="8"/>
      <c r="B20" s="8"/>
      <c r="C20" s="65"/>
      <c r="D20" s="7"/>
      <c r="E20" s="7"/>
      <c r="F20" s="48" t="str">
        <f t="shared" si="0"/>
        <v xml:space="preserve"> </v>
      </c>
      <c r="G20" s="48" t="str">
        <f t="shared" si="1"/>
        <v xml:space="preserve"> </v>
      </c>
      <c r="H20" s="28"/>
      <c r="I20" s="48" t="str">
        <f>IF(H20="","",IF(Sheet1!$A$1=2,IF(AND(H20&gt;=Sheet1!$C$1,H20&lt;=Sheet1!$D$1),"1",IF(OR(H20&gt;=Sheet1!$C$2,H20&lt;=Sheet1!$D$2),"2","ERROR")),IF(AND(H20&gt;=Sheet1!$C$1,H20&lt;=Sheet1!$D$1),"1",IF(AND(H20&gt;=Sheet1!$C$2,H20&lt;=Sheet1!$D$2),"2",IF(OR(H20&gt;=Sheet1!$C$3,H20&lt;=Sheet1!$D$3),"3","ERROR")))))</f>
        <v/>
      </c>
      <c r="J20" s="49" t="str">
        <f>IF(H20="","",IF(AND(H20&gt;=Sheet1!$F$1,H20&lt;=Sheet1!$G$1),"1",IF(AND(H20&gt;=Sheet1!$F$2,H20&lt;=Sheet1!$G$2),"2",IF(AND(H20&gt;=Sheet1!$F$3,H20&lt;=Sheet1!$G$3),"3",IF(AND(H20&gt;=Sheet1!$F$4,H20&lt;=Sheet1!$G$4),"4",IF(AND(H20&gt;=Sheet1!$F$5,H20&lt;=Sheet1!$G$5),"5",IF(AND(H20&gt;=Sheet1!$F$7,H20&lt;=Sheet1!$G$7),"7",IF(AND(H20&gt;=Sheet1!$F$8,H20&lt;=Sheet1!$G$8),"8",IF(OR(H20&gt;=Sheet1!$F$6,H20&lt;=Sheet1!$G$6),"6","ERROR")))))))))</f>
        <v/>
      </c>
      <c r="K20" s="4"/>
      <c r="L20" s="4"/>
      <c r="M20" s="6"/>
      <c r="N20" s="6"/>
      <c r="O20" s="8"/>
      <c r="P20" s="4"/>
      <c r="Q20" s="4"/>
      <c r="R20" s="5"/>
      <c r="S20" s="4"/>
      <c r="T20" s="4"/>
      <c r="U20" s="4"/>
      <c r="V20" s="4"/>
      <c r="W20" s="4"/>
      <c r="X20" s="4"/>
      <c r="Y20" s="4"/>
      <c r="Z20" s="4"/>
      <c r="AA20" s="4"/>
      <c r="AB20" s="4"/>
      <c r="AC20" s="50"/>
      <c r="AD20" s="50"/>
      <c r="AE20" s="50"/>
    </row>
    <row r="21" spans="1:31">
      <c r="A21" s="4"/>
      <c r="B21" s="4"/>
      <c r="C21" s="65"/>
      <c r="D21" s="7"/>
      <c r="E21" s="7"/>
      <c r="F21" s="48" t="str">
        <f t="shared" si="0"/>
        <v xml:space="preserve"> </v>
      </c>
      <c r="G21" s="48" t="str">
        <f t="shared" si="1"/>
        <v xml:space="preserve"> </v>
      </c>
      <c r="H21" s="28"/>
      <c r="I21" s="48" t="str">
        <f>IF(H21="","",IF(Sheet1!$A$1=2,IF(AND(H21&gt;=Sheet1!$C$1,H21&lt;=Sheet1!$D$1),"1",IF(OR(H21&gt;=Sheet1!$C$2,H21&lt;=Sheet1!$D$2),"2","ERROR")),IF(AND(H21&gt;=Sheet1!$C$1,H21&lt;=Sheet1!$D$1),"1",IF(AND(H21&gt;=Sheet1!$C$2,H21&lt;=Sheet1!$D$2),"2",IF(OR(H21&gt;=Sheet1!$C$3,H21&lt;=Sheet1!$D$3),"3","ERROR")))))</f>
        <v/>
      </c>
      <c r="J21" s="49" t="str">
        <f>IF(H21="","",IF(AND(H21&gt;=Sheet1!$F$1,H21&lt;=Sheet1!$G$1),"1",IF(AND(H21&gt;=Sheet1!$F$2,H21&lt;=Sheet1!$G$2),"2",IF(AND(H21&gt;=Sheet1!$F$3,H21&lt;=Sheet1!$G$3),"3",IF(AND(H21&gt;=Sheet1!$F$4,H21&lt;=Sheet1!$G$4),"4",IF(AND(H21&gt;=Sheet1!$F$5,H21&lt;=Sheet1!$G$5),"5",IF(AND(H21&gt;=Sheet1!$F$7,H21&lt;=Sheet1!$G$7),"7",IF(AND(H21&gt;=Sheet1!$F$8,H21&lt;=Sheet1!$G$8),"8",IF(OR(H21&gt;=Sheet1!$F$6,H21&lt;=Sheet1!$G$6),"6","ERROR")))))))))</f>
        <v/>
      </c>
      <c r="K21" s="4"/>
      <c r="L21" s="4"/>
      <c r="M21" s="6"/>
      <c r="N21" s="6"/>
      <c r="O21" s="8"/>
      <c r="P21" s="4"/>
      <c r="Q21" s="4"/>
      <c r="R21" s="5"/>
      <c r="S21" s="4"/>
      <c r="T21" s="4"/>
      <c r="U21" s="4"/>
      <c r="V21" s="4"/>
      <c r="W21" s="4"/>
      <c r="X21" s="4"/>
      <c r="Y21" s="4"/>
      <c r="Z21" s="4"/>
      <c r="AA21" s="4"/>
      <c r="AB21" s="4"/>
      <c r="AC21" s="50"/>
      <c r="AD21" s="50"/>
      <c r="AE21" s="50"/>
    </row>
    <row r="22" spans="1:31">
      <c r="A22" s="8"/>
      <c r="B22" s="8"/>
      <c r="C22" s="65"/>
      <c r="D22" s="7"/>
      <c r="E22" s="7"/>
      <c r="F22" s="48" t="str">
        <f t="shared" si="0"/>
        <v xml:space="preserve"> </v>
      </c>
      <c r="G22" s="48" t="str">
        <f t="shared" si="1"/>
        <v xml:space="preserve"> </v>
      </c>
      <c r="H22" s="28"/>
      <c r="I22" s="48" t="str">
        <f>IF(H22="","",IF(Sheet1!$A$1=2,IF(AND(H22&gt;=Sheet1!$C$1,H22&lt;=Sheet1!$D$1),"1",IF(OR(H22&gt;=Sheet1!$C$2,H22&lt;=Sheet1!$D$2),"2","ERROR")),IF(AND(H22&gt;=Sheet1!$C$1,H22&lt;=Sheet1!$D$1),"1",IF(AND(H22&gt;=Sheet1!$C$2,H22&lt;=Sheet1!$D$2),"2",IF(OR(H22&gt;=Sheet1!$C$3,H22&lt;=Sheet1!$D$3),"3","ERROR")))))</f>
        <v/>
      </c>
      <c r="J22" s="49" t="str">
        <f>IF(H22="","",IF(AND(H22&gt;=Sheet1!$F$1,H22&lt;=Sheet1!$G$1),"1",IF(AND(H22&gt;=Sheet1!$F$2,H22&lt;=Sheet1!$G$2),"2",IF(AND(H22&gt;=Sheet1!$F$3,H22&lt;=Sheet1!$G$3),"3",IF(AND(H22&gt;=Sheet1!$F$4,H22&lt;=Sheet1!$G$4),"4",IF(AND(H22&gt;=Sheet1!$F$5,H22&lt;=Sheet1!$G$5),"5",IF(AND(H22&gt;=Sheet1!$F$7,H22&lt;=Sheet1!$G$7),"7",IF(AND(H22&gt;=Sheet1!$F$8,H22&lt;=Sheet1!$G$8),"8",IF(OR(H22&gt;=Sheet1!$F$6,H22&lt;=Sheet1!$G$6),"6","ERROR")))))))))</f>
        <v/>
      </c>
      <c r="K22" s="4"/>
      <c r="L22" s="4"/>
      <c r="M22" s="6"/>
      <c r="N22" s="6"/>
      <c r="O22" s="8"/>
      <c r="P22" s="4"/>
      <c r="Q22" s="4"/>
      <c r="R22" s="5"/>
      <c r="S22" s="4"/>
      <c r="T22" s="4"/>
      <c r="U22" s="4"/>
      <c r="V22" s="4"/>
      <c r="W22" s="4"/>
      <c r="X22" s="4"/>
      <c r="Y22" s="4"/>
      <c r="Z22" s="4"/>
      <c r="AA22" s="4"/>
      <c r="AB22" s="4"/>
      <c r="AC22" s="50"/>
      <c r="AD22" s="50"/>
      <c r="AE22" s="50"/>
    </row>
    <row r="23" spans="1:31">
      <c r="A23" s="4"/>
      <c r="B23" s="4"/>
      <c r="C23" s="65"/>
      <c r="D23" s="7"/>
      <c r="E23" s="7"/>
      <c r="F23" s="48" t="str">
        <f t="shared" si="0"/>
        <v xml:space="preserve"> </v>
      </c>
      <c r="G23" s="48" t="str">
        <f t="shared" si="1"/>
        <v xml:space="preserve"> </v>
      </c>
      <c r="H23" s="28"/>
      <c r="I23" s="48" t="str">
        <f>IF(H23="","",IF(Sheet1!$A$1=2,IF(AND(H23&gt;=Sheet1!$C$1,H23&lt;=Sheet1!$D$1),"1",IF(OR(H23&gt;=Sheet1!$C$2,H23&lt;=Sheet1!$D$2),"2","ERROR")),IF(AND(H23&gt;=Sheet1!$C$1,H23&lt;=Sheet1!$D$1),"1",IF(AND(H23&gt;=Sheet1!$C$2,H23&lt;=Sheet1!$D$2),"2",IF(OR(H23&gt;=Sheet1!$C$3,H23&lt;=Sheet1!$D$3),"3","ERROR")))))</f>
        <v/>
      </c>
      <c r="J23" s="49" t="str">
        <f>IF(H23="","",IF(AND(H23&gt;=Sheet1!$F$1,H23&lt;=Sheet1!$G$1),"1",IF(AND(H23&gt;=Sheet1!$F$2,H23&lt;=Sheet1!$G$2),"2",IF(AND(H23&gt;=Sheet1!$F$3,H23&lt;=Sheet1!$G$3),"3",IF(AND(H23&gt;=Sheet1!$F$4,H23&lt;=Sheet1!$G$4),"4",IF(AND(H23&gt;=Sheet1!$F$5,H23&lt;=Sheet1!$G$5),"5",IF(AND(H23&gt;=Sheet1!$F$7,H23&lt;=Sheet1!$G$7),"7",IF(AND(H23&gt;=Sheet1!$F$8,H23&lt;=Sheet1!$G$8),"8",IF(OR(H23&gt;=Sheet1!$F$6,H23&lt;=Sheet1!$G$6),"6","ERROR")))))))))</f>
        <v/>
      </c>
      <c r="K23" s="4"/>
      <c r="L23" s="4"/>
      <c r="M23" s="6"/>
      <c r="N23" s="6"/>
      <c r="O23" s="8"/>
      <c r="P23" s="4"/>
      <c r="Q23" s="4"/>
      <c r="R23" s="5"/>
      <c r="S23" s="4"/>
      <c r="T23" s="4"/>
      <c r="U23" s="4"/>
      <c r="V23" s="4"/>
      <c r="W23" s="4"/>
      <c r="X23" s="4"/>
      <c r="Y23" s="4"/>
      <c r="Z23" s="4"/>
      <c r="AA23" s="4"/>
      <c r="AB23" s="4"/>
      <c r="AC23" s="50"/>
      <c r="AD23" s="50"/>
      <c r="AE23" s="50"/>
    </row>
    <row r="24" spans="1:31">
      <c r="A24" s="4"/>
      <c r="B24" s="4"/>
      <c r="C24" s="65"/>
      <c r="D24" s="7"/>
      <c r="E24" s="7"/>
      <c r="F24" s="48" t="str">
        <f t="shared" si="0"/>
        <v xml:space="preserve"> </v>
      </c>
      <c r="G24" s="48" t="str">
        <f t="shared" si="1"/>
        <v xml:space="preserve"> </v>
      </c>
      <c r="H24" s="28"/>
      <c r="I24" s="48" t="str">
        <f>IF(H24="","",IF(Sheet1!$A$1=2,IF(AND(H24&gt;=Sheet1!$C$1,H24&lt;=Sheet1!$D$1),"1",IF(OR(H24&gt;=Sheet1!$C$2,H24&lt;=Sheet1!$D$2),"2","ERROR")),IF(AND(H24&gt;=Sheet1!$C$1,H24&lt;=Sheet1!$D$1),"1",IF(AND(H24&gt;=Sheet1!$C$2,H24&lt;=Sheet1!$D$2),"2",IF(OR(H24&gt;=Sheet1!$C$3,H24&lt;=Sheet1!$D$3),"3","ERROR")))))</f>
        <v/>
      </c>
      <c r="J24" s="49" t="str">
        <f>IF(H24="","",IF(AND(H24&gt;=Sheet1!$F$1,H24&lt;=Sheet1!$G$1),"1",IF(AND(H24&gt;=Sheet1!$F$2,H24&lt;=Sheet1!$G$2),"2",IF(AND(H24&gt;=Sheet1!$F$3,H24&lt;=Sheet1!$G$3),"3",IF(AND(H24&gt;=Sheet1!$F$4,H24&lt;=Sheet1!$G$4),"4",IF(AND(H24&gt;=Sheet1!$F$5,H24&lt;=Sheet1!$G$5),"5",IF(AND(H24&gt;=Sheet1!$F$7,H24&lt;=Sheet1!$G$7),"7",IF(AND(H24&gt;=Sheet1!$F$8,H24&lt;=Sheet1!$G$8),"8",IF(OR(H24&gt;=Sheet1!$F$6,H24&lt;=Sheet1!$G$6),"6","ERROR")))))))))</f>
        <v/>
      </c>
      <c r="K24" s="4"/>
      <c r="L24" s="4"/>
      <c r="M24" s="6"/>
      <c r="N24" s="6"/>
      <c r="O24" s="8"/>
      <c r="P24" s="4"/>
      <c r="Q24" s="4"/>
      <c r="R24" s="5"/>
      <c r="S24" s="4"/>
      <c r="T24" s="4"/>
      <c r="U24" s="4"/>
      <c r="V24" s="4"/>
      <c r="W24" s="4"/>
      <c r="X24" s="4"/>
      <c r="Y24" s="4"/>
      <c r="Z24" s="4"/>
      <c r="AA24" s="4"/>
      <c r="AB24" s="4"/>
      <c r="AC24" s="50"/>
      <c r="AD24" s="50"/>
      <c r="AE24" s="50"/>
    </row>
    <row r="25" spans="1:31">
      <c r="A25" s="4"/>
      <c r="B25" s="4"/>
      <c r="C25" s="65"/>
      <c r="D25" s="7"/>
      <c r="E25" s="7"/>
      <c r="F25" s="48" t="str">
        <f t="shared" si="0"/>
        <v xml:space="preserve"> </v>
      </c>
      <c r="G25" s="48" t="str">
        <f t="shared" si="1"/>
        <v xml:space="preserve"> </v>
      </c>
      <c r="H25" s="28"/>
      <c r="I25" s="48" t="str">
        <f>IF(H25="","",IF(Sheet1!$A$1=2,IF(AND(H25&gt;=Sheet1!$C$1,H25&lt;=Sheet1!$D$1),"1",IF(OR(H25&gt;=Sheet1!$C$2,H25&lt;=Sheet1!$D$2),"2","ERROR")),IF(AND(H25&gt;=Sheet1!$C$1,H25&lt;=Sheet1!$D$1),"1",IF(AND(H25&gt;=Sheet1!$C$2,H25&lt;=Sheet1!$D$2),"2",IF(OR(H25&gt;=Sheet1!$C$3,H25&lt;=Sheet1!$D$3),"3","ERROR")))))</f>
        <v/>
      </c>
      <c r="J25" s="49" t="str">
        <f>IF(H25="","",IF(AND(H25&gt;=Sheet1!$F$1,H25&lt;=Sheet1!$G$1),"1",IF(AND(H25&gt;=Sheet1!$F$2,H25&lt;=Sheet1!$G$2),"2",IF(AND(H25&gt;=Sheet1!$F$3,H25&lt;=Sheet1!$G$3),"3",IF(AND(H25&gt;=Sheet1!$F$4,H25&lt;=Sheet1!$G$4),"4",IF(AND(H25&gt;=Sheet1!$F$5,H25&lt;=Sheet1!$G$5),"5",IF(AND(H25&gt;=Sheet1!$F$7,H25&lt;=Sheet1!$G$7),"7",IF(AND(H25&gt;=Sheet1!$F$8,H25&lt;=Sheet1!$G$8),"8",IF(OR(H25&gt;=Sheet1!$F$6,H25&lt;=Sheet1!$G$6),"6","ERROR")))))))))</f>
        <v/>
      </c>
      <c r="K25" s="4"/>
      <c r="L25" s="4"/>
      <c r="M25" s="6"/>
      <c r="N25" s="6"/>
      <c r="O25" s="8"/>
      <c r="P25" s="4"/>
      <c r="Q25" s="4"/>
      <c r="R25" s="5"/>
      <c r="S25" s="4"/>
      <c r="T25" s="4"/>
      <c r="U25" s="4"/>
      <c r="V25" s="4"/>
      <c r="W25" s="4"/>
      <c r="X25" s="4"/>
      <c r="Y25" s="4"/>
      <c r="Z25" s="4"/>
      <c r="AA25" s="4"/>
      <c r="AB25" s="4"/>
      <c r="AC25" s="50"/>
      <c r="AD25" s="50"/>
      <c r="AE25" s="50"/>
    </row>
    <row r="26" spans="1:31">
      <c r="A26" s="4"/>
      <c r="B26" s="4"/>
      <c r="C26" s="65"/>
      <c r="D26" s="7"/>
      <c r="E26" s="7"/>
      <c r="F26" s="48" t="str">
        <f t="shared" si="0"/>
        <v xml:space="preserve"> </v>
      </c>
      <c r="G26" s="48" t="str">
        <f t="shared" si="1"/>
        <v xml:space="preserve"> </v>
      </c>
      <c r="H26" s="28"/>
      <c r="I26" s="48" t="str">
        <f>IF(H26="","",IF(Sheet1!$A$1=2,IF(AND(H26&gt;=Sheet1!$C$1,H26&lt;=Sheet1!$D$1),"1",IF(OR(H26&gt;=Sheet1!$C$2,H26&lt;=Sheet1!$D$2),"2","ERROR")),IF(AND(H26&gt;=Sheet1!$C$1,H26&lt;=Sheet1!$D$1),"1",IF(AND(H26&gt;=Sheet1!$C$2,H26&lt;=Sheet1!$D$2),"2",IF(OR(H26&gt;=Sheet1!$C$3,H26&lt;=Sheet1!$D$3),"3","ERROR")))))</f>
        <v/>
      </c>
      <c r="J26" s="49" t="str">
        <f>IF(H26="","",IF(AND(H26&gt;=Sheet1!$F$1,H26&lt;=Sheet1!$G$1),"1",IF(AND(H26&gt;=Sheet1!$F$2,H26&lt;=Sheet1!$G$2),"2",IF(AND(H26&gt;=Sheet1!$F$3,H26&lt;=Sheet1!$G$3),"3",IF(AND(H26&gt;=Sheet1!$F$4,H26&lt;=Sheet1!$G$4),"4",IF(AND(H26&gt;=Sheet1!$F$5,H26&lt;=Sheet1!$G$5),"5",IF(AND(H26&gt;=Sheet1!$F$7,H26&lt;=Sheet1!$G$7),"7",IF(AND(H26&gt;=Sheet1!$F$8,H26&lt;=Sheet1!$G$8),"8",IF(OR(H26&gt;=Sheet1!$F$6,H26&lt;=Sheet1!$G$6),"6","ERROR")))))))))</f>
        <v/>
      </c>
      <c r="K26" s="4"/>
      <c r="L26" s="4"/>
      <c r="M26" s="6"/>
      <c r="N26" s="6"/>
      <c r="O26" s="8"/>
      <c r="P26" s="4"/>
      <c r="Q26" s="4"/>
      <c r="R26" s="5"/>
      <c r="S26" s="4"/>
      <c r="T26" s="4"/>
      <c r="U26" s="4"/>
      <c r="V26" s="4"/>
      <c r="W26" s="4"/>
      <c r="X26" s="4"/>
      <c r="Y26" s="4"/>
      <c r="Z26" s="4"/>
      <c r="AA26" s="4"/>
      <c r="AB26" s="4"/>
      <c r="AC26" s="50"/>
      <c r="AD26" s="50"/>
      <c r="AE26" s="50"/>
    </row>
    <row r="27" spans="1:31">
      <c r="A27" s="4"/>
      <c r="B27" s="4"/>
      <c r="C27" s="65"/>
      <c r="D27" s="7"/>
      <c r="E27" s="7"/>
      <c r="F27" s="48" t="str">
        <f t="shared" si="0"/>
        <v xml:space="preserve"> </v>
      </c>
      <c r="G27" s="48" t="str">
        <f t="shared" si="1"/>
        <v xml:space="preserve"> </v>
      </c>
      <c r="H27" s="28"/>
      <c r="I27" s="48" t="str">
        <f>IF(H27="","",IF(Sheet1!$A$1=2,IF(AND(H27&gt;=Sheet1!$C$1,H27&lt;=Sheet1!$D$1),"1",IF(OR(H27&gt;=Sheet1!$C$2,H27&lt;=Sheet1!$D$2),"2","ERROR")),IF(AND(H27&gt;=Sheet1!$C$1,H27&lt;=Sheet1!$D$1),"1",IF(AND(H27&gt;=Sheet1!$C$2,H27&lt;=Sheet1!$D$2),"2",IF(OR(H27&gt;=Sheet1!$C$3,H27&lt;=Sheet1!$D$3),"3","ERROR")))))</f>
        <v/>
      </c>
      <c r="J27" s="49" t="str">
        <f>IF(H27="","",IF(AND(H27&gt;=Sheet1!$F$1,H27&lt;=Sheet1!$G$1),"1",IF(AND(H27&gt;=Sheet1!$F$2,H27&lt;=Sheet1!$G$2),"2",IF(AND(H27&gt;=Sheet1!$F$3,H27&lt;=Sheet1!$G$3),"3",IF(AND(H27&gt;=Sheet1!$F$4,H27&lt;=Sheet1!$G$4),"4",IF(AND(H27&gt;=Sheet1!$F$5,H27&lt;=Sheet1!$G$5),"5",IF(AND(H27&gt;=Sheet1!$F$7,H27&lt;=Sheet1!$G$7),"7",IF(AND(H27&gt;=Sheet1!$F$8,H27&lt;=Sheet1!$G$8),"8",IF(OR(H27&gt;=Sheet1!$F$6,H27&lt;=Sheet1!$G$6),"6","ERROR")))))))))</f>
        <v/>
      </c>
      <c r="K27" s="4"/>
      <c r="L27" s="4"/>
      <c r="M27" s="6"/>
      <c r="N27" s="6"/>
      <c r="O27" s="8"/>
      <c r="P27" s="4"/>
      <c r="Q27" s="4"/>
      <c r="R27" s="5"/>
      <c r="S27" s="4"/>
      <c r="T27" s="4"/>
      <c r="U27" s="4"/>
      <c r="V27" s="4"/>
      <c r="W27" s="4"/>
      <c r="X27" s="4"/>
      <c r="Y27" s="4"/>
      <c r="Z27" s="4"/>
      <c r="AA27" s="4"/>
      <c r="AB27" s="4"/>
      <c r="AC27" s="50"/>
      <c r="AD27" s="50"/>
      <c r="AE27" s="50"/>
    </row>
    <row r="28" spans="1:31">
      <c r="A28" s="4"/>
      <c r="B28" s="4"/>
      <c r="C28" s="65"/>
      <c r="D28" s="7"/>
      <c r="E28" s="7"/>
      <c r="F28" s="48" t="str">
        <f t="shared" si="0"/>
        <v xml:space="preserve"> </v>
      </c>
      <c r="G28" s="48" t="str">
        <f t="shared" si="1"/>
        <v xml:space="preserve"> </v>
      </c>
      <c r="H28" s="28"/>
      <c r="I28" s="48" t="str">
        <f>IF(H28="","",IF(Sheet1!$A$1=2,IF(AND(H28&gt;=Sheet1!$C$1,H28&lt;=Sheet1!$D$1),"1",IF(OR(H28&gt;=Sheet1!$C$2,H28&lt;=Sheet1!$D$2),"2","ERROR")),IF(AND(H28&gt;=Sheet1!$C$1,H28&lt;=Sheet1!$D$1),"1",IF(AND(H28&gt;=Sheet1!$C$2,H28&lt;=Sheet1!$D$2),"2",IF(OR(H28&gt;=Sheet1!$C$3,H28&lt;=Sheet1!$D$3),"3","ERROR")))))</f>
        <v/>
      </c>
      <c r="J28" s="49" t="str">
        <f>IF(H28="","",IF(AND(H28&gt;=Sheet1!$F$1,H28&lt;=Sheet1!$G$1),"1",IF(AND(H28&gt;=Sheet1!$F$2,H28&lt;=Sheet1!$G$2),"2",IF(AND(H28&gt;=Sheet1!$F$3,H28&lt;=Sheet1!$G$3),"3",IF(AND(H28&gt;=Sheet1!$F$4,H28&lt;=Sheet1!$G$4),"4",IF(AND(H28&gt;=Sheet1!$F$5,H28&lt;=Sheet1!$G$5),"5",IF(AND(H28&gt;=Sheet1!$F$7,H28&lt;=Sheet1!$G$7),"7",IF(AND(H28&gt;=Sheet1!$F$8,H28&lt;=Sheet1!$G$8),"8",IF(OR(H28&gt;=Sheet1!$F$6,H28&lt;=Sheet1!$G$6),"6","ERROR")))))))))</f>
        <v/>
      </c>
      <c r="K28" s="4"/>
      <c r="L28" s="4"/>
      <c r="M28" s="6"/>
      <c r="N28" s="6"/>
      <c r="O28" s="8"/>
      <c r="P28" s="4"/>
      <c r="Q28" s="4"/>
      <c r="R28" s="5"/>
      <c r="S28" s="4"/>
      <c r="T28" s="4"/>
      <c r="U28" s="4"/>
      <c r="V28" s="4"/>
      <c r="W28" s="4"/>
      <c r="X28" s="4"/>
      <c r="Y28" s="4"/>
      <c r="Z28" s="4"/>
      <c r="AA28" s="4"/>
      <c r="AB28" s="4"/>
      <c r="AC28" s="50"/>
      <c r="AD28" s="50"/>
      <c r="AE28" s="50"/>
    </row>
    <row r="29" spans="1:31">
      <c r="A29" s="4"/>
      <c r="B29" s="4"/>
      <c r="C29" s="65"/>
      <c r="D29" s="7"/>
      <c r="E29" s="7"/>
      <c r="F29" s="48" t="str">
        <f t="shared" si="0"/>
        <v xml:space="preserve"> </v>
      </c>
      <c r="G29" s="48" t="str">
        <f t="shared" si="1"/>
        <v xml:space="preserve"> </v>
      </c>
      <c r="H29" s="28"/>
      <c r="I29" s="48" t="str">
        <f>IF(H29="","",IF(Sheet1!$A$1=2,IF(AND(H29&gt;=Sheet1!$C$1,H29&lt;=Sheet1!$D$1),"1",IF(OR(H29&gt;=Sheet1!$C$2,H29&lt;=Sheet1!$D$2),"2","ERROR")),IF(AND(H29&gt;=Sheet1!$C$1,H29&lt;=Sheet1!$D$1),"1",IF(AND(H29&gt;=Sheet1!$C$2,H29&lt;=Sheet1!$D$2),"2",IF(OR(H29&gt;=Sheet1!$C$3,H29&lt;=Sheet1!$D$3),"3","ERROR")))))</f>
        <v/>
      </c>
      <c r="J29" s="49" t="str">
        <f>IF(H29="","",IF(AND(H29&gt;=Sheet1!$F$1,H29&lt;=Sheet1!$G$1),"1",IF(AND(H29&gt;=Sheet1!$F$2,H29&lt;=Sheet1!$G$2),"2",IF(AND(H29&gt;=Sheet1!$F$3,H29&lt;=Sheet1!$G$3),"3",IF(AND(H29&gt;=Sheet1!$F$4,H29&lt;=Sheet1!$G$4),"4",IF(AND(H29&gt;=Sheet1!$F$5,H29&lt;=Sheet1!$G$5),"5",IF(AND(H29&gt;=Sheet1!$F$7,H29&lt;=Sheet1!$G$7),"7",IF(AND(H29&gt;=Sheet1!$F$8,H29&lt;=Sheet1!$G$8),"8",IF(OR(H29&gt;=Sheet1!$F$6,H29&lt;=Sheet1!$G$6),"6","ERROR")))))))))</f>
        <v/>
      </c>
      <c r="K29" s="4"/>
      <c r="L29" s="4"/>
      <c r="M29" s="6"/>
      <c r="N29" s="6"/>
      <c r="O29" s="8"/>
      <c r="P29" s="4"/>
      <c r="Q29" s="4"/>
      <c r="R29" s="5"/>
      <c r="S29" s="4"/>
      <c r="T29" s="4"/>
      <c r="U29" s="4"/>
      <c r="V29" s="4"/>
      <c r="W29" s="4"/>
      <c r="X29" s="4"/>
      <c r="Y29" s="4"/>
      <c r="Z29" s="4"/>
      <c r="AA29" s="4"/>
      <c r="AB29" s="4"/>
      <c r="AC29" s="50"/>
      <c r="AD29" s="50"/>
      <c r="AE29" s="50"/>
    </row>
    <row r="30" spans="1:31">
      <c r="A30" s="4"/>
      <c r="B30" s="4"/>
      <c r="C30" s="65"/>
      <c r="D30" s="7"/>
      <c r="E30" s="7"/>
      <c r="F30" s="48" t="str">
        <f t="shared" si="0"/>
        <v xml:space="preserve"> </v>
      </c>
      <c r="G30" s="48" t="str">
        <f t="shared" si="1"/>
        <v xml:space="preserve"> </v>
      </c>
      <c r="H30" s="28"/>
      <c r="I30" s="48" t="str">
        <f>IF(H30="","",IF(Sheet1!$A$1=2,IF(AND(H30&gt;=Sheet1!$C$1,H30&lt;=Sheet1!$D$1),"1",IF(OR(H30&gt;=Sheet1!$C$2,H30&lt;=Sheet1!$D$2),"2","ERROR")),IF(AND(H30&gt;=Sheet1!$C$1,H30&lt;=Sheet1!$D$1),"1",IF(AND(H30&gt;=Sheet1!$C$2,H30&lt;=Sheet1!$D$2),"2",IF(OR(H30&gt;=Sheet1!$C$3,H30&lt;=Sheet1!$D$3),"3","ERROR")))))</f>
        <v/>
      </c>
      <c r="J30" s="49" t="str">
        <f>IF(H30="","",IF(AND(H30&gt;=Sheet1!$F$1,H30&lt;=Sheet1!$G$1),"1",IF(AND(H30&gt;=Sheet1!$F$2,H30&lt;=Sheet1!$G$2),"2",IF(AND(H30&gt;=Sheet1!$F$3,H30&lt;=Sheet1!$G$3),"3",IF(AND(H30&gt;=Sheet1!$F$4,H30&lt;=Sheet1!$G$4),"4",IF(AND(H30&gt;=Sheet1!$F$5,H30&lt;=Sheet1!$G$5),"5",IF(AND(H30&gt;=Sheet1!$F$7,H30&lt;=Sheet1!$G$7),"7",IF(AND(H30&gt;=Sheet1!$F$8,H30&lt;=Sheet1!$G$8),"8",IF(OR(H30&gt;=Sheet1!$F$6,H30&lt;=Sheet1!$G$6),"6","ERROR")))))))))</f>
        <v/>
      </c>
      <c r="K30" s="4"/>
      <c r="L30" s="4"/>
      <c r="M30" s="6"/>
      <c r="N30" s="6"/>
      <c r="O30" s="8"/>
      <c r="P30" s="4"/>
      <c r="Q30" s="4"/>
      <c r="R30" s="5"/>
      <c r="S30" s="4"/>
      <c r="T30" s="4"/>
      <c r="U30" s="4"/>
      <c r="V30" s="4"/>
      <c r="W30" s="4"/>
      <c r="X30" s="4"/>
      <c r="Y30" s="4"/>
      <c r="Z30" s="4"/>
      <c r="AA30" s="4"/>
      <c r="AB30" s="4"/>
      <c r="AC30" s="50"/>
      <c r="AD30" s="50"/>
      <c r="AE30" s="50"/>
    </row>
    <row r="31" spans="1:31">
      <c r="A31" s="4"/>
      <c r="B31" s="4"/>
      <c r="C31" s="65"/>
      <c r="D31" s="7"/>
      <c r="E31" s="7"/>
      <c r="F31" s="48" t="str">
        <f t="shared" si="0"/>
        <v xml:space="preserve"> </v>
      </c>
      <c r="G31" s="48" t="str">
        <f t="shared" si="1"/>
        <v xml:space="preserve"> </v>
      </c>
      <c r="H31" s="28"/>
      <c r="I31" s="48" t="str">
        <f>IF(H31="","",IF(Sheet1!$A$1=2,IF(AND(H31&gt;=Sheet1!$C$1,H31&lt;=Sheet1!$D$1),"1",IF(OR(H31&gt;=Sheet1!$C$2,H31&lt;=Sheet1!$D$2),"2","ERROR")),IF(AND(H31&gt;=Sheet1!$C$1,H31&lt;=Sheet1!$D$1),"1",IF(AND(H31&gt;=Sheet1!$C$2,H31&lt;=Sheet1!$D$2),"2",IF(OR(H31&gt;=Sheet1!$C$3,H31&lt;=Sheet1!$D$3),"3","ERROR")))))</f>
        <v/>
      </c>
      <c r="J31" s="49" t="str">
        <f>IF(H31="","",IF(AND(H31&gt;=Sheet1!$F$1,H31&lt;=Sheet1!$G$1),"1",IF(AND(H31&gt;=Sheet1!$F$2,H31&lt;=Sheet1!$G$2),"2",IF(AND(H31&gt;=Sheet1!$F$3,H31&lt;=Sheet1!$G$3),"3",IF(AND(H31&gt;=Sheet1!$F$4,H31&lt;=Sheet1!$G$4),"4",IF(AND(H31&gt;=Sheet1!$F$5,H31&lt;=Sheet1!$G$5),"5",IF(AND(H31&gt;=Sheet1!$F$7,H31&lt;=Sheet1!$G$7),"7",IF(AND(H31&gt;=Sheet1!$F$8,H31&lt;=Sheet1!$G$8),"8",IF(OR(H31&gt;=Sheet1!$F$6,H31&lt;=Sheet1!$G$6),"6","ERROR")))))))))</f>
        <v/>
      </c>
      <c r="K31" s="4"/>
      <c r="L31" s="4"/>
      <c r="M31" s="6"/>
      <c r="N31" s="6"/>
      <c r="O31" s="8"/>
      <c r="P31" s="4"/>
      <c r="Q31" s="4"/>
      <c r="R31" s="5"/>
      <c r="S31" s="4"/>
      <c r="T31" s="4"/>
      <c r="U31" s="4"/>
      <c r="V31" s="4"/>
      <c r="W31" s="4"/>
      <c r="X31" s="4"/>
      <c r="Y31" s="4"/>
      <c r="Z31" s="4"/>
      <c r="AA31" s="4"/>
      <c r="AB31" s="4"/>
      <c r="AC31" s="50"/>
      <c r="AD31" s="50"/>
      <c r="AE31" s="50"/>
    </row>
    <row r="32" spans="1:31">
      <c r="A32" s="4"/>
      <c r="B32" s="4"/>
      <c r="C32" s="65"/>
      <c r="D32" s="7"/>
      <c r="E32" s="7"/>
      <c r="F32" s="48" t="str">
        <f t="shared" si="0"/>
        <v xml:space="preserve"> </v>
      </c>
      <c r="G32" s="48" t="str">
        <f t="shared" si="1"/>
        <v xml:space="preserve"> </v>
      </c>
      <c r="H32" s="28"/>
      <c r="I32" s="48" t="str">
        <f>IF(H32="","",IF(Sheet1!$A$1=2,IF(AND(H32&gt;=Sheet1!$C$1,H32&lt;=Sheet1!$D$1),"1",IF(OR(H32&gt;=Sheet1!$C$2,H32&lt;=Sheet1!$D$2),"2","ERROR")),IF(AND(H32&gt;=Sheet1!$C$1,H32&lt;=Sheet1!$D$1),"1",IF(AND(H32&gt;=Sheet1!$C$2,H32&lt;=Sheet1!$D$2),"2",IF(OR(H32&gt;=Sheet1!$C$3,H32&lt;=Sheet1!$D$3),"3","ERROR")))))</f>
        <v/>
      </c>
      <c r="J32" s="49" t="str">
        <f>IF(H32="","",IF(AND(H32&gt;=Sheet1!$F$1,H32&lt;=Sheet1!$G$1),"1",IF(AND(H32&gt;=Sheet1!$F$2,H32&lt;=Sheet1!$G$2),"2",IF(AND(H32&gt;=Sheet1!$F$3,H32&lt;=Sheet1!$G$3),"3",IF(AND(H32&gt;=Sheet1!$F$4,H32&lt;=Sheet1!$G$4),"4",IF(AND(H32&gt;=Sheet1!$F$5,H32&lt;=Sheet1!$G$5),"5",IF(AND(H32&gt;=Sheet1!$F$7,H32&lt;=Sheet1!$G$7),"7",IF(AND(H32&gt;=Sheet1!$F$8,H32&lt;=Sheet1!$G$8),"8",IF(OR(H32&gt;=Sheet1!$F$6,H32&lt;=Sheet1!$G$6),"6","ERROR")))))))))</f>
        <v/>
      </c>
      <c r="K32" s="4"/>
      <c r="L32" s="4"/>
      <c r="M32" s="6"/>
      <c r="N32" s="6"/>
      <c r="O32" s="8"/>
      <c r="P32" s="4"/>
      <c r="Q32" s="4"/>
      <c r="R32" s="5"/>
      <c r="S32" s="4"/>
      <c r="T32" s="4"/>
      <c r="U32" s="4"/>
      <c r="V32" s="4"/>
      <c r="W32" s="4"/>
      <c r="X32" s="4"/>
      <c r="Y32" s="4"/>
      <c r="Z32" s="4"/>
      <c r="AA32" s="4"/>
      <c r="AB32" s="4"/>
      <c r="AC32" s="50"/>
      <c r="AD32" s="50"/>
      <c r="AE32" s="50"/>
    </row>
    <row r="33" spans="1:31">
      <c r="A33" s="4"/>
      <c r="B33" s="4"/>
      <c r="C33" s="65"/>
      <c r="D33" s="7"/>
      <c r="E33" s="7"/>
      <c r="F33" s="48" t="str">
        <f t="shared" si="0"/>
        <v xml:space="preserve"> </v>
      </c>
      <c r="G33" s="48" t="str">
        <f t="shared" si="1"/>
        <v xml:space="preserve"> </v>
      </c>
      <c r="H33" s="28"/>
      <c r="I33" s="48" t="str">
        <f>IF(H33="","",IF(Sheet1!$A$1=2,IF(AND(H33&gt;=Sheet1!$C$1,H33&lt;=Sheet1!$D$1),"1",IF(OR(H33&gt;=Sheet1!$C$2,H33&lt;=Sheet1!$D$2),"2","ERROR")),IF(AND(H33&gt;=Sheet1!$C$1,H33&lt;=Sheet1!$D$1),"1",IF(AND(H33&gt;=Sheet1!$C$2,H33&lt;=Sheet1!$D$2),"2",IF(OR(H33&gt;=Sheet1!$C$3,H33&lt;=Sheet1!$D$3),"3","ERROR")))))</f>
        <v/>
      </c>
      <c r="J33" s="49" t="str">
        <f>IF(H33="","",IF(AND(H33&gt;=Sheet1!$F$1,H33&lt;=Sheet1!$G$1),"1",IF(AND(H33&gt;=Sheet1!$F$2,H33&lt;=Sheet1!$G$2),"2",IF(AND(H33&gt;=Sheet1!$F$3,H33&lt;=Sheet1!$G$3),"3",IF(AND(H33&gt;=Sheet1!$F$4,H33&lt;=Sheet1!$G$4),"4",IF(AND(H33&gt;=Sheet1!$F$5,H33&lt;=Sheet1!$G$5),"5",IF(AND(H33&gt;=Sheet1!$F$7,H33&lt;=Sheet1!$G$7),"7",IF(AND(H33&gt;=Sheet1!$F$8,H33&lt;=Sheet1!$G$8),"8",IF(OR(H33&gt;=Sheet1!$F$6,H33&lt;=Sheet1!$G$6),"6","ERROR")))))))))</f>
        <v/>
      </c>
      <c r="K33" s="4"/>
      <c r="L33" s="4"/>
      <c r="M33" s="6"/>
      <c r="N33" s="6"/>
      <c r="O33" s="8"/>
      <c r="P33" s="4"/>
      <c r="Q33" s="4"/>
      <c r="R33" s="5"/>
      <c r="S33" s="4"/>
      <c r="T33" s="4"/>
      <c r="U33" s="4"/>
      <c r="V33" s="4"/>
      <c r="W33" s="4"/>
      <c r="X33" s="4"/>
      <c r="Y33" s="4"/>
      <c r="Z33" s="4"/>
      <c r="AA33" s="4"/>
      <c r="AB33" s="4"/>
      <c r="AC33" s="50"/>
      <c r="AD33" s="50"/>
      <c r="AE33" s="50"/>
    </row>
    <row r="34" spans="1:31">
      <c r="A34" s="4"/>
      <c r="B34" s="4"/>
      <c r="C34" s="65"/>
      <c r="D34" s="7"/>
      <c r="E34" s="7"/>
      <c r="F34" s="48" t="str">
        <f t="shared" si="0"/>
        <v xml:space="preserve"> </v>
      </c>
      <c r="G34" s="48" t="str">
        <f t="shared" si="1"/>
        <v xml:space="preserve"> </v>
      </c>
      <c r="H34" s="28"/>
      <c r="I34" s="48" t="str">
        <f>IF(H34="","",IF(Sheet1!$A$1=2,IF(AND(H34&gt;=Sheet1!$C$1,H34&lt;=Sheet1!$D$1),"1",IF(OR(H34&gt;=Sheet1!$C$2,H34&lt;=Sheet1!$D$2),"2","ERROR")),IF(AND(H34&gt;=Sheet1!$C$1,H34&lt;=Sheet1!$D$1),"1",IF(AND(H34&gt;=Sheet1!$C$2,H34&lt;=Sheet1!$D$2),"2",IF(OR(H34&gt;=Sheet1!$C$3,H34&lt;=Sheet1!$D$3),"3","ERROR")))))</f>
        <v/>
      </c>
      <c r="J34" s="49" t="str">
        <f>IF(H34="","",IF(AND(H34&gt;=Sheet1!$F$1,H34&lt;=Sheet1!$G$1),"1",IF(AND(H34&gt;=Sheet1!$F$2,H34&lt;=Sheet1!$G$2),"2",IF(AND(H34&gt;=Sheet1!$F$3,H34&lt;=Sheet1!$G$3),"3",IF(AND(H34&gt;=Sheet1!$F$4,H34&lt;=Sheet1!$G$4),"4",IF(AND(H34&gt;=Sheet1!$F$5,H34&lt;=Sheet1!$G$5),"5",IF(AND(H34&gt;=Sheet1!$F$7,H34&lt;=Sheet1!$G$7),"7",IF(AND(H34&gt;=Sheet1!$F$8,H34&lt;=Sheet1!$G$8),"8",IF(OR(H34&gt;=Sheet1!$F$6,H34&lt;=Sheet1!$G$6),"6","ERROR")))))))))</f>
        <v/>
      </c>
      <c r="K34" s="4"/>
      <c r="L34" s="4"/>
      <c r="M34" s="6"/>
      <c r="N34" s="6"/>
      <c r="O34" s="8"/>
      <c r="P34" s="4"/>
      <c r="Q34" s="4"/>
      <c r="R34" s="5"/>
      <c r="S34" s="4"/>
      <c r="T34" s="4"/>
      <c r="U34" s="4"/>
      <c r="V34" s="4"/>
      <c r="W34" s="4"/>
      <c r="X34" s="4"/>
      <c r="Y34" s="4"/>
      <c r="Z34" s="4"/>
      <c r="AA34" s="4"/>
      <c r="AB34" s="4"/>
      <c r="AC34" s="50"/>
      <c r="AD34" s="50"/>
      <c r="AE34" s="50"/>
    </row>
    <row r="35" spans="1:31">
      <c r="A35" s="4"/>
      <c r="B35" s="4"/>
      <c r="C35" s="65"/>
      <c r="D35" s="7"/>
      <c r="E35" s="7"/>
      <c r="F35" s="48" t="str">
        <f t="shared" si="0"/>
        <v xml:space="preserve"> </v>
      </c>
      <c r="G35" s="48" t="str">
        <f t="shared" si="1"/>
        <v xml:space="preserve"> </v>
      </c>
      <c r="H35" s="28"/>
      <c r="I35" s="48" t="str">
        <f>IF(H35="","",IF(Sheet1!$A$1=2,IF(AND(H35&gt;=Sheet1!$C$1,H35&lt;=Sheet1!$D$1),"1",IF(OR(H35&gt;=Sheet1!$C$2,H35&lt;=Sheet1!$D$2),"2","ERROR")),IF(AND(H35&gt;=Sheet1!$C$1,H35&lt;=Sheet1!$D$1),"1",IF(AND(H35&gt;=Sheet1!$C$2,H35&lt;=Sheet1!$D$2),"2",IF(OR(H35&gt;=Sheet1!$C$3,H35&lt;=Sheet1!$D$3),"3","ERROR")))))</f>
        <v/>
      </c>
      <c r="J35" s="49" t="str">
        <f>IF(H35="","",IF(AND(H35&gt;=Sheet1!$F$1,H35&lt;=Sheet1!$G$1),"1",IF(AND(H35&gt;=Sheet1!$F$2,H35&lt;=Sheet1!$G$2),"2",IF(AND(H35&gt;=Sheet1!$F$3,H35&lt;=Sheet1!$G$3),"3",IF(AND(H35&gt;=Sheet1!$F$4,H35&lt;=Sheet1!$G$4),"4",IF(AND(H35&gt;=Sheet1!$F$5,H35&lt;=Sheet1!$G$5),"5",IF(AND(H35&gt;=Sheet1!$F$7,H35&lt;=Sheet1!$G$7),"7",IF(AND(H35&gt;=Sheet1!$F$8,H35&lt;=Sheet1!$G$8),"8",IF(OR(H35&gt;=Sheet1!$F$6,H35&lt;=Sheet1!$G$6),"6","ERROR")))))))))</f>
        <v/>
      </c>
      <c r="K35" s="4"/>
      <c r="L35" s="4"/>
      <c r="M35" s="6"/>
      <c r="N35" s="6"/>
      <c r="O35" s="8"/>
      <c r="P35" s="4"/>
      <c r="Q35" s="4"/>
      <c r="R35" s="5"/>
      <c r="S35" s="4"/>
      <c r="T35" s="4"/>
      <c r="U35" s="4"/>
      <c r="V35" s="4"/>
      <c r="W35" s="4"/>
      <c r="X35" s="4"/>
      <c r="Y35" s="4"/>
      <c r="Z35" s="4"/>
      <c r="AA35" s="4"/>
      <c r="AB35" s="4"/>
      <c r="AC35" s="50"/>
      <c r="AD35" s="50"/>
      <c r="AE35" s="50"/>
    </row>
    <row r="36" spans="1:31">
      <c r="A36" s="4"/>
      <c r="B36" s="4"/>
      <c r="C36" s="65"/>
      <c r="D36" s="7"/>
      <c r="E36" s="7"/>
      <c r="F36" s="48" t="str">
        <f t="shared" si="0"/>
        <v xml:space="preserve"> </v>
      </c>
      <c r="G36" s="48" t="str">
        <f t="shared" si="1"/>
        <v xml:space="preserve"> </v>
      </c>
      <c r="H36" s="28"/>
      <c r="I36" s="48" t="str">
        <f>IF(H36="","",IF(Sheet1!$A$1=2,IF(AND(H36&gt;=Sheet1!$C$1,H36&lt;=Sheet1!$D$1),"1",IF(OR(H36&gt;=Sheet1!$C$2,H36&lt;=Sheet1!$D$2),"2","ERROR")),IF(AND(H36&gt;=Sheet1!$C$1,H36&lt;=Sheet1!$D$1),"1",IF(AND(H36&gt;=Sheet1!$C$2,H36&lt;=Sheet1!$D$2),"2",IF(OR(H36&gt;=Sheet1!$C$3,H36&lt;=Sheet1!$D$3),"3","ERROR")))))</f>
        <v/>
      </c>
      <c r="J36" s="49" t="str">
        <f>IF(H36="","",IF(AND(H36&gt;=Sheet1!$F$1,H36&lt;=Sheet1!$G$1),"1",IF(AND(H36&gt;=Sheet1!$F$2,H36&lt;=Sheet1!$G$2),"2",IF(AND(H36&gt;=Sheet1!$F$3,H36&lt;=Sheet1!$G$3),"3",IF(AND(H36&gt;=Sheet1!$F$4,H36&lt;=Sheet1!$G$4),"4",IF(AND(H36&gt;=Sheet1!$F$5,H36&lt;=Sheet1!$G$5),"5",IF(AND(H36&gt;=Sheet1!$F$7,H36&lt;=Sheet1!$G$7),"7",IF(AND(H36&gt;=Sheet1!$F$8,H36&lt;=Sheet1!$G$8),"8",IF(OR(H36&gt;=Sheet1!$F$6,H36&lt;=Sheet1!$G$6),"6","ERROR")))))))))</f>
        <v/>
      </c>
      <c r="K36" s="4"/>
      <c r="L36" s="4"/>
      <c r="M36" s="6"/>
      <c r="N36" s="6"/>
      <c r="O36" s="8"/>
      <c r="P36" s="4"/>
      <c r="Q36" s="4"/>
      <c r="R36" s="5"/>
      <c r="S36" s="4"/>
      <c r="T36" s="4"/>
      <c r="U36" s="4"/>
      <c r="V36" s="4"/>
      <c r="W36" s="4"/>
      <c r="X36" s="4"/>
      <c r="Y36" s="4"/>
      <c r="Z36" s="4"/>
      <c r="AA36" s="4"/>
      <c r="AB36" s="4"/>
      <c r="AC36" s="50"/>
      <c r="AD36" s="50"/>
      <c r="AE36" s="50"/>
    </row>
    <row r="37" spans="1:31">
      <c r="A37" s="4"/>
      <c r="B37" s="4"/>
      <c r="C37" s="65"/>
      <c r="D37" s="7"/>
      <c r="E37" s="7"/>
      <c r="F37" s="48" t="str">
        <f t="shared" si="0"/>
        <v xml:space="preserve"> </v>
      </c>
      <c r="G37" s="48" t="str">
        <f t="shared" si="1"/>
        <v xml:space="preserve"> </v>
      </c>
      <c r="H37" s="28"/>
      <c r="I37" s="48" t="str">
        <f>IF(H37="","",IF(Sheet1!$A$1=2,IF(AND(H37&gt;=Sheet1!$C$1,H37&lt;=Sheet1!$D$1),"1",IF(OR(H37&gt;=Sheet1!$C$2,H37&lt;=Sheet1!$D$2),"2","ERROR")),IF(AND(H37&gt;=Sheet1!$C$1,H37&lt;=Sheet1!$D$1),"1",IF(AND(H37&gt;=Sheet1!$C$2,H37&lt;=Sheet1!$D$2),"2",IF(OR(H37&gt;=Sheet1!$C$3,H37&lt;=Sheet1!$D$3),"3","ERROR")))))</f>
        <v/>
      </c>
      <c r="J37" s="49" t="str">
        <f>IF(H37="","",IF(AND(H37&gt;=Sheet1!$F$1,H37&lt;=Sheet1!$G$1),"1",IF(AND(H37&gt;=Sheet1!$F$2,H37&lt;=Sheet1!$G$2),"2",IF(AND(H37&gt;=Sheet1!$F$3,H37&lt;=Sheet1!$G$3),"3",IF(AND(H37&gt;=Sheet1!$F$4,H37&lt;=Sheet1!$G$4),"4",IF(AND(H37&gt;=Sheet1!$F$5,H37&lt;=Sheet1!$G$5),"5",IF(AND(H37&gt;=Sheet1!$F$7,H37&lt;=Sheet1!$G$7),"7",IF(AND(H37&gt;=Sheet1!$F$8,H37&lt;=Sheet1!$G$8),"8",IF(OR(H37&gt;=Sheet1!$F$6,H37&lt;=Sheet1!$G$6),"6","ERROR")))))))))</f>
        <v/>
      </c>
      <c r="K37" s="4"/>
      <c r="L37" s="4"/>
      <c r="M37" s="6"/>
      <c r="N37" s="6"/>
      <c r="O37" s="8"/>
      <c r="P37" s="4"/>
      <c r="Q37" s="4"/>
      <c r="R37" s="5"/>
      <c r="S37" s="4"/>
      <c r="T37" s="4"/>
      <c r="U37" s="4"/>
      <c r="V37" s="4"/>
      <c r="W37" s="4"/>
      <c r="X37" s="4"/>
      <c r="Y37" s="4"/>
      <c r="Z37" s="4"/>
      <c r="AA37" s="4"/>
      <c r="AB37" s="4"/>
      <c r="AC37" s="50"/>
      <c r="AD37" s="50"/>
      <c r="AE37" s="50"/>
    </row>
    <row r="38" spans="1:31">
      <c r="A38" s="4"/>
      <c r="B38" s="4"/>
      <c r="C38" s="65"/>
      <c r="D38" s="7"/>
      <c r="E38" s="7"/>
      <c r="F38" s="48" t="str">
        <f t="shared" si="0"/>
        <v xml:space="preserve"> </v>
      </c>
      <c r="G38" s="48" t="str">
        <f t="shared" si="1"/>
        <v xml:space="preserve"> </v>
      </c>
      <c r="H38" s="28"/>
      <c r="I38" s="48" t="str">
        <f>IF(H38="","",IF(Sheet1!$A$1=2,IF(AND(H38&gt;=Sheet1!$C$1,H38&lt;=Sheet1!$D$1),"1",IF(OR(H38&gt;=Sheet1!$C$2,H38&lt;=Sheet1!$D$2),"2","ERROR")),IF(AND(H38&gt;=Sheet1!$C$1,H38&lt;=Sheet1!$D$1),"1",IF(AND(H38&gt;=Sheet1!$C$2,H38&lt;=Sheet1!$D$2),"2",IF(OR(H38&gt;=Sheet1!$C$3,H38&lt;=Sheet1!$D$3),"3","ERROR")))))</f>
        <v/>
      </c>
      <c r="J38" s="49" t="str">
        <f>IF(H38="","",IF(AND(H38&gt;=Sheet1!$F$1,H38&lt;=Sheet1!$G$1),"1",IF(AND(H38&gt;=Sheet1!$F$2,H38&lt;=Sheet1!$G$2),"2",IF(AND(H38&gt;=Sheet1!$F$3,H38&lt;=Sheet1!$G$3),"3",IF(AND(H38&gt;=Sheet1!$F$4,H38&lt;=Sheet1!$G$4),"4",IF(AND(H38&gt;=Sheet1!$F$5,H38&lt;=Sheet1!$G$5),"5",IF(AND(H38&gt;=Sheet1!$F$7,H38&lt;=Sheet1!$G$7),"7",IF(AND(H38&gt;=Sheet1!$F$8,H38&lt;=Sheet1!$G$8),"8",IF(OR(H38&gt;=Sheet1!$F$6,H38&lt;=Sheet1!$G$6),"6","ERROR")))))))))</f>
        <v/>
      </c>
      <c r="K38" s="4"/>
      <c r="L38" s="4"/>
      <c r="M38" s="6"/>
      <c r="N38" s="6"/>
      <c r="O38" s="8"/>
      <c r="P38" s="4"/>
      <c r="Q38" s="4"/>
      <c r="R38" s="5"/>
      <c r="S38" s="4"/>
      <c r="T38" s="4"/>
      <c r="U38" s="4"/>
      <c r="V38" s="4"/>
      <c r="W38" s="4"/>
      <c r="X38" s="4"/>
      <c r="Y38" s="4"/>
      <c r="Z38" s="4"/>
      <c r="AA38" s="4"/>
      <c r="AB38" s="4"/>
      <c r="AC38" s="50"/>
      <c r="AD38" s="50"/>
      <c r="AE38" s="50"/>
    </row>
    <row r="39" spans="1:31">
      <c r="A39" s="4"/>
      <c r="B39" s="4"/>
      <c r="C39" s="65"/>
      <c r="D39" s="7"/>
      <c r="E39" s="7"/>
      <c r="F39" s="48" t="str">
        <f t="shared" si="0"/>
        <v xml:space="preserve"> </v>
      </c>
      <c r="G39" s="48" t="str">
        <f t="shared" si="1"/>
        <v xml:space="preserve"> </v>
      </c>
      <c r="H39" s="28"/>
      <c r="I39" s="48" t="str">
        <f>IF(H39="","",IF(Sheet1!$A$1=2,IF(AND(H39&gt;=Sheet1!$C$1,H39&lt;=Sheet1!$D$1),"1",IF(OR(H39&gt;=Sheet1!$C$2,H39&lt;=Sheet1!$D$2),"2","ERROR")),IF(AND(H39&gt;=Sheet1!$C$1,H39&lt;=Sheet1!$D$1),"1",IF(AND(H39&gt;=Sheet1!$C$2,H39&lt;=Sheet1!$D$2),"2",IF(OR(H39&gt;=Sheet1!$C$3,H39&lt;=Sheet1!$D$3),"3","ERROR")))))</f>
        <v/>
      </c>
      <c r="J39" s="49" t="str">
        <f>IF(H39="","",IF(AND(H39&gt;=Sheet1!$F$1,H39&lt;=Sheet1!$G$1),"1",IF(AND(H39&gt;=Sheet1!$F$2,H39&lt;=Sheet1!$G$2),"2",IF(AND(H39&gt;=Sheet1!$F$3,H39&lt;=Sheet1!$G$3),"3",IF(AND(H39&gt;=Sheet1!$F$4,H39&lt;=Sheet1!$G$4),"4",IF(AND(H39&gt;=Sheet1!$F$5,H39&lt;=Sheet1!$G$5),"5",IF(AND(H39&gt;=Sheet1!$F$7,H39&lt;=Sheet1!$G$7),"7",IF(AND(H39&gt;=Sheet1!$F$8,H39&lt;=Sheet1!$G$8),"8",IF(OR(H39&gt;=Sheet1!$F$6,H39&lt;=Sheet1!$G$6),"6","ERROR")))))))))</f>
        <v/>
      </c>
      <c r="K39" s="4"/>
      <c r="L39" s="4"/>
      <c r="M39" s="6"/>
      <c r="N39" s="6"/>
      <c r="O39" s="8"/>
      <c r="P39" s="4"/>
      <c r="Q39" s="4"/>
      <c r="R39" s="5"/>
      <c r="S39" s="4"/>
      <c r="T39" s="4"/>
      <c r="U39" s="4"/>
      <c r="V39" s="4"/>
      <c r="W39" s="4"/>
      <c r="X39" s="4"/>
      <c r="Y39" s="4"/>
      <c r="Z39" s="4"/>
      <c r="AA39" s="4"/>
      <c r="AB39" s="4"/>
      <c r="AC39" s="50"/>
      <c r="AD39" s="50"/>
      <c r="AE39" s="50"/>
    </row>
    <row r="40" spans="1:31">
      <c r="A40" s="4"/>
      <c r="B40" s="4"/>
      <c r="C40" s="65"/>
      <c r="D40" s="7"/>
      <c r="E40" s="7"/>
      <c r="F40" s="48" t="str">
        <f t="shared" si="0"/>
        <v xml:space="preserve"> </v>
      </c>
      <c r="G40" s="48" t="str">
        <f t="shared" si="1"/>
        <v xml:space="preserve"> </v>
      </c>
      <c r="H40" s="28"/>
      <c r="I40" s="48" t="str">
        <f>IF(H40="","",IF(Sheet1!$A$1=2,IF(AND(H40&gt;=Sheet1!$C$1,H40&lt;=Sheet1!$D$1),"1",IF(OR(H40&gt;=Sheet1!$C$2,H40&lt;=Sheet1!$D$2),"2","ERROR")),IF(AND(H40&gt;=Sheet1!$C$1,H40&lt;=Sheet1!$D$1),"1",IF(AND(H40&gt;=Sheet1!$C$2,H40&lt;=Sheet1!$D$2),"2",IF(OR(H40&gt;=Sheet1!$C$3,H40&lt;=Sheet1!$D$3),"3","ERROR")))))</f>
        <v/>
      </c>
      <c r="J40" s="49" t="str">
        <f>IF(H40="","",IF(AND(H40&gt;=Sheet1!$F$1,H40&lt;=Sheet1!$G$1),"1",IF(AND(H40&gt;=Sheet1!$F$2,H40&lt;=Sheet1!$G$2),"2",IF(AND(H40&gt;=Sheet1!$F$3,H40&lt;=Sheet1!$G$3),"3",IF(AND(H40&gt;=Sheet1!$F$4,H40&lt;=Sheet1!$G$4),"4",IF(AND(H40&gt;=Sheet1!$F$5,H40&lt;=Sheet1!$G$5),"5",IF(AND(H40&gt;=Sheet1!$F$7,H40&lt;=Sheet1!$G$7),"7",IF(AND(H40&gt;=Sheet1!$F$8,H40&lt;=Sheet1!$G$8),"8",IF(OR(H40&gt;=Sheet1!$F$6,H40&lt;=Sheet1!$G$6),"6","ERROR")))))))))</f>
        <v/>
      </c>
      <c r="K40" s="4"/>
      <c r="L40" s="4"/>
      <c r="M40" s="6"/>
      <c r="N40" s="6"/>
      <c r="O40" s="8"/>
      <c r="P40" s="4"/>
      <c r="Q40" s="4"/>
      <c r="R40" s="5"/>
      <c r="S40" s="4"/>
      <c r="T40" s="4"/>
      <c r="U40" s="4"/>
      <c r="V40" s="4"/>
      <c r="W40" s="4"/>
      <c r="X40" s="4"/>
      <c r="Y40" s="4"/>
      <c r="Z40" s="4"/>
      <c r="AA40" s="4"/>
      <c r="AB40" s="4"/>
      <c r="AC40" s="50"/>
      <c r="AD40" s="50"/>
      <c r="AE40" s="50"/>
    </row>
    <row r="41" spans="1:31">
      <c r="A41" s="4"/>
      <c r="B41" s="4"/>
      <c r="C41" s="65"/>
      <c r="D41" s="7"/>
      <c r="E41" s="7"/>
      <c r="F41" s="48" t="str">
        <f t="shared" si="0"/>
        <v xml:space="preserve"> </v>
      </c>
      <c r="G41" s="48" t="str">
        <f t="shared" si="1"/>
        <v xml:space="preserve"> </v>
      </c>
      <c r="H41" s="28"/>
      <c r="I41" s="48" t="str">
        <f>IF(H41="","",IF(Sheet1!$A$1=2,IF(AND(H41&gt;=Sheet1!$C$1,H41&lt;=Sheet1!$D$1),"1",IF(OR(H41&gt;=Sheet1!$C$2,H41&lt;=Sheet1!$D$2),"2","ERROR")),IF(AND(H41&gt;=Sheet1!$C$1,H41&lt;=Sheet1!$D$1),"1",IF(AND(H41&gt;=Sheet1!$C$2,H41&lt;=Sheet1!$D$2),"2",IF(OR(H41&gt;=Sheet1!$C$3,H41&lt;=Sheet1!$D$3),"3","ERROR")))))</f>
        <v/>
      </c>
      <c r="J41" s="49" t="str">
        <f>IF(H41="","",IF(AND(H41&gt;=Sheet1!$F$1,H41&lt;=Sheet1!$G$1),"1",IF(AND(H41&gt;=Sheet1!$F$2,H41&lt;=Sheet1!$G$2),"2",IF(AND(H41&gt;=Sheet1!$F$3,H41&lt;=Sheet1!$G$3),"3",IF(AND(H41&gt;=Sheet1!$F$4,H41&lt;=Sheet1!$G$4),"4",IF(AND(H41&gt;=Sheet1!$F$5,H41&lt;=Sheet1!$G$5),"5",IF(AND(H41&gt;=Sheet1!$F$7,H41&lt;=Sheet1!$G$7),"7",IF(AND(H41&gt;=Sheet1!$F$8,H41&lt;=Sheet1!$G$8),"8",IF(OR(H41&gt;=Sheet1!$F$6,H41&lt;=Sheet1!$G$6),"6","ERROR")))))))))</f>
        <v/>
      </c>
      <c r="K41" s="4"/>
      <c r="L41" s="4"/>
      <c r="M41" s="6"/>
      <c r="N41" s="6"/>
      <c r="O41" s="8"/>
      <c r="P41" s="4"/>
      <c r="Q41" s="4"/>
      <c r="R41" s="5"/>
      <c r="S41" s="4"/>
      <c r="T41" s="4"/>
      <c r="U41" s="4"/>
      <c r="V41" s="4"/>
      <c r="W41" s="4"/>
      <c r="X41" s="4"/>
      <c r="Y41" s="4"/>
      <c r="Z41" s="4"/>
      <c r="AA41" s="4"/>
      <c r="AB41" s="4"/>
      <c r="AC41" s="50"/>
      <c r="AD41" s="50"/>
      <c r="AE41" s="50"/>
    </row>
    <row r="42" spans="1:31">
      <c r="A42" s="4"/>
      <c r="B42" s="4"/>
      <c r="C42" s="65"/>
      <c r="D42" s="7"/>
      <c r="E42" s="7"/>
      <c r="F42" s="48" t="str">
        <f t="shared" si="0"/>
        <v xml:space="preserve"> </v>
      </c>
      <c r="G42" s="48" t="str">
        <f t="shared" si="1"/>
        <v xml:space="preserve"> </v>
      </c>
      <c r="H42" s="28"/>
      <c r="I42" s="48" t="str">
        <f>IF(H42="","",IF(Sheet1!$A$1=2,IF(AND(H42&gt;=Sheet1!$C$1,H42&lt;=Sheet1!$D$1),"1",IF(OR(H42&gt;=Sheet1!$C$2,H42&lt;=Sheet1!$D$2),"2","ERROR")),IF(AND(H42&gt;=Sheet1!$C$1,H42&lt;=Sheet1!$D$1),"1",IF(AND(H42&gt;=Sheet1!$C$2,H42&lt;=Sheet1!$D$2),"2",IF(OR(H42&gt;=Sheet1!$C$3,H42&lt;=Sheet1!$D$3),"3","ERROR")))))</f>
        <v/>
      </c>
      <c r="J42" s="49" t="str">
        <f>IF(H42="","",IF(AND(H42&gt;=Sheet1!$F$1,H42&lt;=Sheet1!$G$1),"1",IF(AND(H42&gt;=Sheet1!$F$2,H42&lt;=Sheet1!$G$2),"2",IF(AND(H42&gt;=Sheet1!$F$3,H42&lt;=Sheet1!$G$3),"3",IF(AND(H42&gt;=Sheet1!$F$4,H42&lt;=Sheet1!$G$4),"4",IF(AND(H42&gt;=Sheet1!$F$5,H42&lt;=Sheet1!$G$5),"5",IF(AND(H42&gt;=Sheet1!$F$7,H42&lt;=Sheet1!$G$7),"7",IF(AND(H42&gt;=Sheet1!$F$8,H42&lt;=Sheet1!$G$8),"8",IF(OR(H42&gt;=Sheet1!$F$6,H42&lt;=Sheet1!$G$6),"6","ERROR")))))))))</f>
        <v/>
      </c>
      <c r="K42" s="4"/>
      <c r="L42" s="4"/>
      <c r="M42" s="6"/>
      <c r="N42" s="6"/>
      <c r="O42" s="8"/>
      <c r="P42" s="4"/>
      <c r="Q42" s="4"/>
      <c r="R42" s="5"/>
      <c r="S42" s="4"/>
      <c r="T42" s="4"/>
      <c r="U42" s="4"/>
      <c r="V42" s="4"/>
      <c r="W42" s="4"/>
      <c r="X42" s="4"/>
      <c r="Y42" s="4"/>
      <c r="Z42" s="4"/>
      <c r="AA42" s="4"/>
      <c r="AB42" s="4"/>
      <c r="AC42" s="50"/>
      <c r="AD42" s="50"/>
      <c r="AE42" s="50"/>
    </row>
    <row r="43" spans="1:31">
      <c r="A43" s="4"/>
      <c r="B43" s="4"/>
      <c r="C43" s="65"/>
      <c r="D43" s="7"/>
      <c r="E43" s="7"/>
      <c r="F43" s="48" t="str">
        <f t="shared" si="0"/>
        <v xml:space="preserve"> </v>
      </c>
      <c r="G43" s="48" t="str">
        <f t="shared" si="1"/>
        <v xml:space="preserve"> </v>
      </c>
      <c r="H43" s="28"/>
      <c r="I43" s="48" t="str">
        <f>IF(H43="","",IF(Sheet1!$A$1=2,IF(AND(H43&gt;=Sheet1!$C$1,H43&lt;=Sheet1!$D$1),"1",IF(OR(H43&gt;=Sheet1!$C$2,H43&lt;=Sheet1!$D$2),"2","ERROR")),IF(AND(H43&gt;=Sheet1!$C$1,H43&lt;=Sheet1!$D$1),"1",IF(AND(H43&gt;=Sheet1!$C$2,H43&lt;=Sheet1!$D$2),"2",IF(OR(H43&gt;=Sheet1!$C$3,H43&lt;=Sheet1!$D$3),"3","ERROR")))))</f>
        <v/>
      </c>
      <c r="J43" s="49" t="str">
        <f>IF(H43="","",IF(AND(H43&gt;=Sheet1!$F$1,H43&lt;=Sheet1!$G$1),"1",IF(AND(H43&gt;=Sheet1!$F$2,H43&lt;=Sheet1!$G$2),"2",IF(AND(H43&gt;=Sheet1!$F$3,H43&lt;=Sheet1!$G$3),"3",IF(AND(H43&gt;=Sheet1!$F$4,H43&lt;=Sheet1!$G$4),"4",IF(AND(H43&gt;=Sheet1!$F$5,H43&lt;=Sheet1!$G$5),"5",IF(AND(H43&gt;=Sheet1!$F$7,H43&lt;=Sheet1!$G$7),"7",IF(AND(H43&gt;=Sheet1!$F$8,H43&lt;=Sheet1!$G$8),"8",IF(OR(H43&gt;=Sheet1!$F$6,H43&lt;=Sheet1!$G$6),"6","ERROR")))))))))</f>
        <v/>
      </c>
      <c r="K43" s="4"/>
      <c r="L43" s="4"/>
      <c r="M43" s="6"/>
      <c r="N43" s="6"/>
      <c r="O43" s="8"/>
      <c r="P43" s="4"/>
      <c r="Q43" s="4"/>
      <c r="R43" s="5"/>
      <c r="S43" s="4"/>
      <c r="T43" s="4"/>
      <c r="U43" s="4"/>
      <c r="V43" s="4"/>
      <c r="W43" s="4"/>
      <c r="X43" s="4"/>
      <c r="Y43" s="4"/>
      <c r="Z43" s="4"/>
      <c r="AA43" s="4"/>
      <c r="AB43" s="4"/>
      <c r="AC43" s="50"/>
      <c r="AD43" s="50"/>
      <c r="AE43" s="50"/>
    </row>
    <row r="44" spans="1:31">
      <c r="A44" s="4"/>
      <c r="B44" s="4"/>
      <c r="C44" s="65"/>
      <c r="D44" s="7"/>
      <c r="E44" s="7"/>
      <c r="F44" s="48" t="str">
        <f t="shared" si="0"/>
        <v xml:space="preserve"> </v>
      </c>
      <c r="G44" s="48" t="str">
        <f t="shared" si="1"/>
        <v xml:space="preserve"> </v>
      </c>
      <c r="H44" s="28"/>
      <c r="I44" s="48" t="str">
        <f>IF(H44="","",IF(Sheet1!$A$1=2,IF(AND(H44&gt;=Sheet1!$C$1,H44&lt;=Sheet1!$D$1),"1",IF(OR(H44&gt;=Sheet1!$C$2,H44&lt;=Sheet1!$D$2),"2","ERROR")),IF(AND(H44&gt;=Sheet1!$C$1,H44&lt;=Sheet1!$D$1),"1",IF(AND(H44&gt;=Sheet1!$C$2,H44&lt;=Sheet1!$D$2),"2",IF(OR(H44&gt;=Sheet1!$C$3,H44&lt;=Sheet1!$D$3),"3","ERROR")))))</f>
        <v/>
      </c>
      <c r="J44" s="49" t="str">
        <f>IF(H44="","",IF(AND(H44&gt;=Sheet1!$F$1,H44&lt;=Sheet1!$G$1),"1",IF(AND(H44&gt;=Sheet1!$F$2,H44&lt;=Sheet1!$G$2),"2",IF(AND(H44&gt;=Sheet1!$F$3,H44&lt;=Sheet1!$G$3),"3",IF(AND(H44&gt;=Sheet1!$F$4,H44&lt;=Sheet1!$G$4),"4",IF(AND(H44&gt;=Sheet1!$F$5,H44&lt;=Sheet1!$G$5),"5",IF(AND(H44&gt;=Sheet1!$F$7,H44&lt;=Sheet1!$G$7),"7",IF(AND(H44&gt;=Sheet1!$F$8,H44&lt;=Sheet1!$G$8),"8",IF(OR(H44&gt;=Sheet1!$F$6,H44&lt;=Sheet1!$G$6),"6","ERROR")))))))))</f>
        <v/>
      </c>
      <c r="K44" s="4"/>
      <c r="L44" s="4"/>
      <c r="M44" s="6"/>
      <c r="N44" s="6"/>
      <c r="O44" s="8"/>
      <c r="P44" s="4"/>
      <c r="Q44" s="4"/>
      <c r="R44" s="5"/>
      <c r="S44" s="4"/>
      <c r="T44" s="4"/>
      <c r="U44" s="4"/>
      <c r="V44" s="4"/>
      <c r="W44" s="4"/>
      <c r="X44" s="4"/>
      <c r="Y44" s="4"/>
      <c r="Z44" s="4"/>
      <c r="AA44" s="4"/>
      <c r="AB44" s="4"/>
      <c r="AC44" s="50"/>
      <c r="AD44" s="50"/>
      <c r="AE44" s="50"/>
    </row>
    <row r="45" spans="1:31">
      <c r="A45" s="4"/>
      <c r="B45" s="4"/>
      <c r="C45" s="65"/>
      <c r="D45" s="7"/>
      <c r="E45" s="7"/>
      <c r="F45" s="48" t="str">
        <f t="shared" si="0"/>
        <v xml:space="preserve"> </v>
      </c>
      <c r="G45" s="48" t="str">
        <f t="shared" si="1"/>
        <v xml:space="preserve"> </v>
      </c>
      <c r="H45" s="28"/>
      <c r="I45" s="48" t="str">
        <f>IF(H45="","",IF(Sheet1!$A$1=2,IF(AND(H45&gt;=Sheet1!$C$1,H45&lt;=Sheet1!$D$1),"1",IF(OR(H45&gt;=Sheet1!$C$2,H45&lt;=Sheet1!$D$2),"2","ERROR")),IF(AND(H45&gt;=Sheet1!$C$1,H45&lt;=Sheet1!$D$1),"1",IF(AND(H45&gt;=Sheet1!$C$2,H45&lt;=Sheet1!$D$2),"2",IF(OR(H45&gt;=Sheet1!$C$3,H45&lt;=Sheet1!$D$3),"3","ERROR")))))</f>
        <v/>
      </c>
      <c r="J45" s="49" t="str">
        <f>IF(H45="","",IF(AND(H45&gt;=Sheet1!$F$1,H45&lt;=Sheet1!$G$1),"1",IF(AND(H45&gt;=Sheet1!$F$2,H45&lt;=Sheet1!$G$2),"2",IF(AND(H45&gt;=Sheet1!$F$3,H45&lt;=Sheet1!$G$3),"3",IF(AND(H45&gt;=Sheet1!$F$4,H45&lt;=Sheet1!$G$4),"4",IF(AND(H45&gt;=Sheet1!$F$5,H45&lt;=Sheet1!$G$5),"5",IF(AND(H45&gt;=Sheet1!$F$7,H45&lt;=Sheet1!$G$7),"7",IF(AND(H45&gt;=Sheet1!$F$8,H45&lt;=Sheet1!$G$8),"8",IF(OR(H45&gt;=Sheet1!$F$6,H45&lt;=Sheet1!$G$6),"6","ERROR")))))))))</f>
        <v/>
      </c>
      <c r="K45" s="4"/>
      <c r="L45" s="4"/>
      <c r="M45" s="6"/>
      <c r="N45" s="6"/>
      <c r="O45" s="8"/>
      <c r="P45" s="4"/>
      <c r="Q45" s="4"/>
      <c r="R45" s="5"/>
      <c r="S45" s="4"/>
      <c r="T45" s="4"/>
      <c r="U45" s="4"/>
      <c r="V45" s="4"/>
      <c r="W45" s="4"/>
      <c r="X45" s="4"/>
      <c r="Y45" s="4"/>
      <c r="Z45" s="4"/>
      <c r="AA45" s="4"/>
      <c r="AB45" s="4"/>
      <c r="AC45" s="50"/>
      <c r="AD45" s="50"/>
      <c r="AE45" s="50"/>
    </row>
    <row r="46" spans="1:31">
      <c r="A46" s="4"/>
      <c r="B46" s="4"/>
      <c r="C46" s="65"/>
      <c r="D46" s="7"/>
      <c r="E46" s="7"/>
      <c r="F46" s="48" t="str">
        <f t="shared" si="0"/>
        <v xml:space="preserve"> </v>
      </c>
      <c r="G46" s="48" t="str">
        <f t="shared" si="1"/>
        <v xml:space="preserve"> </v>
      </c>
      <c r="H46" s="28"/>
      <c r="I46" s="48" t="str">
        <f>IF(H46="","",IF(Sheet1!$A$1=2,IF(AND(H46&gt;=Sheet1!$C$1,H46&lt;=Sheet1!$D$1),"1",IF(OR(H46&gt;=Sheet1!$C$2,H46&lt;=Sheet1!$D$2),"2","ERROR")),IF(AND(H46&gt;=Sheet1!$C$1,H46&lt;=Sheet1!$D$1),"1",IF(AND(H46&gt;=Sheet1!$C$2,H46&lt;=Sheet1!$D$2),"2",IF(OR(H46&gt;=Sheet1!$C$3,H46&lt;=Sheet1!$D$3),"3","ERROR")))))</f>
        <v/>
      </c>
      <c r="J46" s="49" t="str">
        <f>IF(H46="","",IF(AND(H46&gt;=Sheet1!$F$1,H46&lt;=Sheet1!$G$1),"1",IF(AND(H46&gt;=Sheet1!$F$2,H46&lt;=Sheet1!$G$2),"2",IF(AND(H46&gt;=Sheet1!$F$3,H46&lt;=Sheet1!$G$3),"3",IF(AND(H46&gt;=Sheet1!$F$4,H46&lt;=Sheet1!$G$4),"4",IF(AND(H46&gt;=Sheet1!$F$5,H46&lt;=Sheet1!$G$5),"5",IF(AND(H46&gt;=Sheet1!$F$7,H46&lt;=Sheet1!$G$7),"7",IF(AND(H46&gt;=Sheet1!$F$8,H46&lt;=Sheet1!$G$8),"8",IF(OR(H46&gt;=Sheet1!$F$6,H46&lt;=Sheet1!$G$6),"6","ERROR")))))))))</f>
        <v/>
      </c>
      <c r="K46" s="4"/>
      <c r="L46" s="4"/>
      <c r="M46" s="6"/>
      <c r="N46" s="6"/>
      <c r="O46" s="8"/>
      <c r="P46" s="4"/>
      <c r="Q46" s="4"/>
      <c r="R46" s="5"/>
      <c r="S46" s="4"/>
      <c r="T46" s="4"/>
      <c r="U46" s="4"/>
      <c r="V46" s="4"/>
      <c r="W46" s="4"/>
      <c r="X46" s="4"/>
      <c r="Y46" s="4"/>
      <c r="Z46" s="4"/>
      <c r="AA46" s="4"/>
      <c r="AB46" s="4"/>
      <c r="AC46" s="50"/>
      <c r="AD46" s="50"/>
      <c r="AE46" s="50"/>
    </row>
    <row r="47" spans="1:31">
      <c r="A47" s="4"/>
      <c r="B47" s="4"/>
      <c r="C47" s="65"/>
      <c r="D47" s="7"/>
      <c r="E47" s="7"/>
      <c r="F47" s="48" t="str">
        <f t="shared" si="0"/>
        <v xml:space="preserve"> </v>
      </c>
      <c r="G47" s="48" t="str">
        <f t="shared" si="1"/>
        <v xml:space="preserve"> </v>
      </c>
      <c r="H47" s="28"/>
      <c r="I47" s="48" t="str">
        <f>IF(H47="","",IF(Sheet1!$A$1=2,IF(AND(H47&gt;=Sheet1!$C$1,H47&lt;=Sheet1!$D$1),"1",IF(OR(H47&gt;=Sheet1!$C$2,H47&lt;=Sheet1!$D$2),"2","ERROR")),IF(AND(H47&gt;=Sheet1!$C$1,H47&lt;=Sheet1!$D$1),"1",IF(AND(H47&gt;=Sheet1!$C$2,H47&lt;=Sheet1!$D$2),"2",IF(OR(H47&gt;=Sheet1!$C$3,H47&lt;=Sheet1!$D$3),"3","ERROR")))))</f>
        <v/>
      </c>
      <c r="J47" s="49" t="str">
        <f>IF(H47="","",IF(AND(H47&gt;=Sheet1!$F$1,H47&lt;=Sheet1!$G$1),"1",IF(AND(H47&gt;=Sheet1!$F$2,H47&lt;=Sheet1!$G$2),"2",IF(AND(H47&gt;=Sheet1!$F$3,H47&lt;=Sheet1!$G$3),"3",IF(AND(H47&gt;=Sheet1!$F$4,H47&lt;=Sheet1!$G$4),"4",IF(AND(H47&gt;=Sheet1!$F$5,H47&lt;=Sheet1!$G$5),"5",IF(AND(H47&gt;=Sheet1!$F$7,H47&lt;=Sheet1!$G$7),"7",IF(AND(H47&gt;=Sheet1!$F$8,H47&lt;=Sheet1!$G$8),"8",IF(OR(H47&gt;=Sheet1!$F$6,H47&lt;=Sheet1!$G$6),"6","ERROR")))))))))</f>
        <v/>
      </c>
      <c r="K47" s="4"/>
      <c r="L47" s="4"/>
      <c r="M47" s="6"/>
      <c r="N47" s="6"/>
      <c r="O47" s="8"/>
      <c r="P47" s="4"/>
      <c r="Q47" s="4"/>
      <c r="R47" s="5"/>
      <c r="S47" s="4"/>
      <c r="T47" s="4"/>
      <c r="U47" s="4"/>
      <c r="V47" s="4"/>
      <c r="W47" s="4"/>
      <c r="X47" s="4"/>
      <c r="Y47" s="4"/>
      <c r="Z47" s="4"/>
      <c r="AA47" s="4"/>
      <c r="AB47" s="4"/>
      <c r="AC47" s="50"/>
      <c r="AD47" s="50"/>
      <c r="AE47" s="50"/>
    </row>
    <row r="48" spans="1:31">
      <c r="A48" s="4"/>
      <c r="B48" s="4"/>
      <c r="C48" s="65"/>
      <c r="D48" s="7"/>
      <c r="E48" s="7"/>
      <c r="F48" s="48" t="str">
        <f t="shared" si="0"/>
        <v xml:space="preserve"> </v>
      </c>
      <c r="G48" s="48" t="str">
        <f t="shared" si="1"/>
        <v xml:space="preserve"> </v>
      </c>
      <c r="H48" s="28"/>
      <c r="I48" s="48" t="str">
        <f>IF(H48="","",IF(Sheet1!$A$1=2,IF(AND(H48&gt;=Sheet1!$C$1,H48&lt;=Sheet1!$D$1),"1",IF(OR(H48&gt;=Sheet1!$C$2,H48&lt;=Sheet1!$D$2),"2","ERROR")),IF(AND(H48&gt;=Sheet1!$C$1,H48&lt;=Sheet1!$D$1),"1",IF(AND(H48&gt;=Sheet1!$C$2,H48&lt;=Sheet1!$D$2),"2",IF(OR(H48&gt;=Sheet1!$C$3,H48&lt;=Sheet1!$D$3),"3","ERROR")))))</f>
        <v/>
      </c>
      <c r="J48" s="49" t="str">
        <f>IF(H48="","",IF(AND(H48&gt;=Sheet1!$F$1,H48&lt;=Sheet1!$G$1),"1",IF(AND(H48&gt;=Sheet1!$F$2,H48&lt;=Sheet1!$G$2),"2",IF(AND(H48&gt;=Sheet1!$F$3,H48&lt;=Sheet1!$G$3),"3",IF(AND(H48&gt;=Sheet1!$F$4,H48&lt;=Sheet1!$G$4),"4",IF(AND(H48&gt;=Sheet1!$F$5,H48&lt;=Sheet1!$G$5),"5",IF(AND(H48&gt;=Sheet1!$F$7,H48&lt;=Sheet1!$G$7),"7",IF(AND(H48&gt;=Sheet1!$F$8,H48&lt;=Sheet1!$G$8),"8",IF(OR(H48&gt;=Sheet1!$F$6,H48&lt;=Sheet1!$G$6),"6","ERROR")))))))))</f>
        <v/>
      </c>
      <c r="K48" s="4"/>
      <c r="L48" s="4"/>
      <c r="M48" s="6"/>
      <c r="N48" s="6"/>
      <c r="O48" s="8"/>
      <c r="P48" s="4"/>
      <c r="Q48" s="4"/>
      <c r="R48" s="5"/>
      <c r="S48" s="4"/>
      <c r="T48" s="4"/>
      <c r="U48" s="4"/>
      <c r="V48" s="4"/>
      <c r="W48" s="4"/>
      <c r="X48" s="4"/>
      <c r="Y48" s="4"/>
      <c r="Z48" s="4"/>
      <c r="AA48" s="4"/>
      <c r="AB48" s="4"/>
      <c r="AC48" s="50"/>
      <c r="AD48" s="50"/>
      <c r="AE48" s="50"/>
    </row>
    <row r="49" spans="1:31">
      <c r="A49" s="4"/>
      <c r="B49" s="4"/>
      <c r="C49" s="65"/>
      <c r="D49" s="7"/>
      <c r="E49" s="7"/>
      <c r="F49" s="48" t="str">
        <f t="shared" si="0"/>
        <v xml:space="preserve"> </v>
      </c>
      <c r="G49" s="48" t="str">
        <f t="shared" si="1"/>
        <v xml:space="preserve"> </v>
      </c>
      <c r="H49" s="28"/>
      <c r="I49" s="48" t="str">
        <f>IF(H49="","",IF(Sheet1!$A$1=2,IF(AND(H49&gt;=Sheet1!$C$1,H49&lt;=Sheet1!$D$1),"1",IF(OR(H49&gt;=Sheet1!$C$2,H49&lt;=Sheet1!$D$2),"2","ERROR")),IF(AND(H49&gt;=Sheet1!$C$1,H49&lt;=Sheet1!$D$1),"1",IF(AND(H49&gt;=Sheet1!$C$2,H49&lt;=Sheet1!$D$2),"2",IF(OR(H49&gt;=Sheet1!$C$3,H49&lt;=Sheet1!$D$3),"3","ERROR")))))</f>
        <v/>
      </c>
      <c r="J49" s="49" t="str">
        <f>IF(H49="","",IF(AND(H49&gt;=Sheet1!$F$1,H49&lt;=Sheet1!$G$1),"1",IF(AND(H49&gt;=Sheet1!$F$2,H49&lt;=Sheet1!$G$2),"2",IF(AND(H49&gt;=Sheet1!$F$3,H49&lt;=Sheet1!$G$3),"3",IF(AND(H49&gt;=Sheet1!$F$4,H49&lt;=Sheet1!$G$4),"4",IF(AND(H49&gt;=Sheet1!$F$5,H49&lt;=Sheet1!$G$5),"5",IF(AND(H49&gt;=Sheet1!$F$7,H49&lt;=Sheet1!$G$7),"7",IF(AND(H49&gt;=Sheet1!$F$8,H49&lt;=Sheet1!$G$8),"8",IF(OR(H49&gt;=Sheet1!$F$6,H49&lt;=Sheet1!$G$6),"6","ERROR")))))))))</f>
        <v/>
      </c>
      <c r="K49" s="4"/>
      <c r="L49" s="4"/>
      <c r="M49" s="6"/>
      <c r="N49" s="6"/>
      <c r="O49" s="8"/>
      <c r="P49" s="4"/>
      <c r="Q49" s="4"/>
      <c r="R49" s="5"/>
      <c r="S49" s="4"/>
      <c r="T49" s="4"/>
      <c r="U49" s="4"/>
      <c r="V49" s="4"/>
      <c r="W49" s="4"/>
      <c r="X49" s="4"/>
      <c r="Y49" s="4"/>
      <c r="Z49" s="4"/>
      <c r="AA49" s="4"/>
      <c r="AB49" s="4"/>
      <c r="AC49" s="50"/>
      <c r="AD49" s="50"/>
      <c r="AE49" s="50"/>
    </row>
    <row r="50" spans="1:31">
      <c r="A50" s="4"/>
      <c r="B50" s="4"/>
      <c r="C50" s="65"/>
      <c r="D50" s="7"/>
      <c r="E50" s="7"/>
      <c r="F50" s="48" t="str">
        <f t="shared" si="0"/>
        <v xml:space="preserve"> </v>
      </c>
      <c r="G50" s="48" t="str">
        <f t="shared" si="1"/>
        <v xml:space="preserve"> </v>
      </c>
      <c r="H50" s="28"/>
      <c r="I50" s="48" t="str">
        <f>IF(H50="","",IF(Sheet1!$A$1=2,IF(AND(H50&gt;=Sheet1!$C$1,H50&lt;=Sheet1!$D$1),"1",IF(OR(H50&gt;=Sheet1!$C$2,H50&lt;=Sheet1!$D$2),"2","ERROR")),IF(AND(H50&gt;=Sheet1!$C$1,H50&lt;=Sheet1!$D$1),"1",IF(AND(H50&gt;=Sheet1!$C$2,H50&lt;=Sheet1!$D$2),"2",IF(OR(H50&gt;=Sheet1!$C$3,H50&lt;=Sheet1!$D$3),"3","ERROR")))))</f>
        <v/>
      </c>
      <c r="J50" s="49" t="str">
        <f>IF(H50="","",IF(AND(H50&gt;=Sheet1!$F$1,H50&lt;=Sheet1!$G$1),"1",IF(AND(H50&gt;=Sheet1!$F$2,H50&lt;=Sheet1!$G$2),"2",IF(AND(H50&gt;=Sheet1!$F$3,H50&lt;=Sheet1!$G$3),"3",IF(AND(H50&gt;=Sheet1!$F$4,H50&lt;=Sheet1!$G$4),"4",IF(AND(H50&gt;=Sheet1!$F$5,H50&lt;=Sheet1!$G$5),"5",IF(AND(H50&gt;=Sheet1!$F$7,H50&lt;=Sheet1!$G$7),"7",IF(AND(H50&gt;=Sheet1!$F$8,H50&lt;=Sheet1!$G$8),"8",IF(OR(H50&gt;=Sheet1!$F$6,H50&lt;=Sheet1!$G$6),"6","ERROR")))))))))</f>
        <v/>
      </c>
      <c r="K50" s="4"/>
      <c r="L50" s="4"/>
      <c r="M50" s="6"/>
      <c r="N50" s="6"/>
      <c r="O50" s="8"/>
      <c r="P50" s="4"/>
      <c r="Q50" s="4"/>
      <c r="R50" s="5"/>
      <c r="S50" s="4"/>
      <c r="T50" s="4"/>
      <c r="U50" s="4"/>
      <c r="V50" s="4"/>
      <c r="W50" s="4"/>
      <c r="X50" s="4"/>
      <c r="Y50" s="4"/>
      <c r="Z50" s="4"/>
      <c r="AA50" s="4"/>
      <c r="AB50" s="4"/>
      <c r="AC50" s="50"/>
      <c r="AD50" s="50"/>
      <c r="AE50" s="50"/>
    </row>
    <row r="51" spans="1:31">
      <c r="A51" s="4"/>
      <c r="B51" s="4"/>
      <c r="C51" s="65"/>
      <c r="D51" s="7"/>
      <c r="E51" s="7"/>
      <c r="F51" s="48" t="str">
        <f t="shared" si="0"/>
        <v xml:space="preserve"> </v>
      </c>
      <c r="G51" s="48" t="str">
        <f t="shared" si="1"/>
        <v xml:space="preserve"> </v>
      </c>
      <c r="H51" s="28"/>
      <c r="I51" s="48" t="str">
        <f>IF(H51="","",IF(Sheet1!$A$1=2,IF(AND(H51&gt;=Sheet1!$C$1,H51&lt;=Sheet1!$D$1),"1",IF(OR(H51&gt;=Sheet1!$C$2,H51&lt;=Sheet1!$D$2),"2","ERROR")),IF(AND(H51&gt;=Sheet1!$C$1,H51&lt;=Sheet1!$D$1),"1",IF(AND(H51&gt;=Sheet1!$C$2,H51&lt;=Sheet1!$D$2),"2",IF(OR(H51&gt;=Sheet1!$C$3,H51&lt;=Sheet1!$D$3),"3","ERROR")))))</f>
        <v/>
      </c>
      <c r="J51" s="49" t="str">
        <f>IF(H51="","",IF(AND(H51&gt;=Sheet1!$F$1,H51&lt;=Sheet1!$G$1),"1",IF(AND(H51&gt;=Sheet1!$F$2,H51&lt;=Sheet1!$G$2),"2",IF(AND(H51&gt;=Sheet1!$F$3,H51&lt;=Sheet1!$G$3),"3",IF(AND(H51&gt;=Sheet1!$F$4,H51&lt;=Sheet1!$G$4),"4",IF(AND(H51&gt;=Sheet1!$F$5,H51&lt;=Sheet1!$G$5),"5",IF(AND(H51&gt;=Sheet1!$F$7,H51&lt;=Sheet1!$G$7),"7",IF(AND(H51&gt;=Sheet1!$F$8,H51&lt;=Sheet1!$G$8),"8",IF(OR(H51&gt;=Sheet1!$F$6,H51&lt;=Sheet1!$G$6),"6","ERROR")))))))))</f>
        <v/>
      </c>
      <c r="K51" s="4"/>
      <c r="L51" s="4"/>
      <c r="M51" s="6"/>
      <c r="N51" s="6"/>
      <c r="O51" s="8"/>
      <c r="P51" s="4"/>
      <c r="Q51" s="4"/>
      <c r="R51" s="5"/>
      <c r="S51" s="4"/>
      <c r="T51" s="4"/>
      <c r="U51" s="4"/>
      <c r="V51" s="4"/>
      <c r="W51" s="4"/>
      <c r="X51" s="4"/>
      <c r="Y51" s="4"/>
      <c r="Z51" s="4"/>
      <c r="AA51" s="4"/>
      <c r="AB51" s="4"/>
      <c r="AC51" s="50"/>
      <c r="AD51" s="50"/>
      <c r="AE51" s="50"/>
    </row>
    <row r="52" spans="1:31">
      <c r="A52" s="4"/>
      <c r="B52" s="4"/>
      <c r="C52" s="65"/>
      <c r="D52" s="7"/>
      <c r="E52" s="7"/>
      <c r="F52" s="48" t="str">
        <f t="shared" si="0"/>
        <v xml:space="preserve"> </v>
      </c>
      <c r="G52" s="48" t="str">
        <f t="shared" si="1"/>
        <v xml:space="preserve"> </v>
      </c>
      <c r="H52" s="28"/>
      <c r="I52" s="48" t="str">
        <f>IF(H52="","",IF(Sheet1!$A$1=2,IF(AND(H52&gt;=Sheet1!$C$1,H52&lt;=Sheet1!$D$1),"1",IF(OR(H52&gt;=Sheet1!$C$2,H52&lt;=Sheet1!$D$2),"2","ERROR")),IF(AND(H52&gt;=Sheet1!$C$1,H52&lt;=Sheet1!$D$1),"1",IF(AND(H52&gt;=Sheet1!$C$2,H52&lt;=Sheet1!$D$2),"2",IF(OR(H52&gt;=Sheet1!$C$3,H52&lt;=Sheet1!$D$3),"3","ERROR")))))</f>
        <v/>
      </c>
      <c r="J52" s="49" t="str">
        <f>IF(H52="","",IF(AND(H52&gt;=Sheet1!$F$1,H52&lt;=Sheet1!$G$1),"1",IF(AND(H52&gt;=Sheet1!$F$2,H52&lt;=Sheet1!$G$2),"2",IF(AND(H52&gt;=Sheet1!$F$3,H52&lt;=Sheet1!$G$3),"3",IF(AND(H52&gt;=Sheet1!$F$4,H52&lt;=Sheet1!$G$4),"4",IF(AND(H52&gt;=Sheet1!$F$5,H52&lt;=Sheet1!$G$5),"5",IF(AND(H52&gt;=Sheet1!$F$7,H52&lt;=Sheet1!$G$7),"7",IF(AND(H52&gt;=Sheet1!$F$8,H52&lt;=Sheet1!$G$8),"8",IF(OR(H52&gt;=Sheet1!$F$6,H52&lt;=Sheet1!$G$6),"6","ERROR")))))))))</f>
        <v/>
      </c>
      <c r="K52" s="4"/>
      <c r="L52" s="4"/>
      <c r="M52" s="6"/>
      <c r="N52" s="6"/>
      <c r="O52" s="8"/>
      <c r="P52" s="4"/>
      <c r="Q52" s="4"/>
      <c r="R52" s="5"/>
      <c r="S52" s="4"/>
      <c r="T52" s="4"/>
      <c r="U52" s="4"/>
      <c r="V52" s="4"/>
      <c r="W52" s="4"/>
      <c r="X52" s="4"/>
      <c r="Y52" s="4"/>
      <c r="Z52" s="4"/>
      <c r="AA52" s="4"/>
      <c r="AB52" s="4"/>
      <c r="AC52" s="50"/>
      <c r="AD52" s="50"/>
      <c r="AE52" s="50"/>
    </row>
    <row r="53" spans="1:31">
      <c r="A53" s="4"/>
      <c r="B53" s="4"/>
      <c r="C53" s="65"/>
      <c r="D53" s="7"/>
      <c r="E53" s="7"/>
      <c r="F53" s="48" t="str">
        <f t="shared" si="0"/>
        <v xml:space="preserve"> </v>
      </c>
      <c r="G53" s="48" t="str">
        <f t="shared" si="1"/>
        <v xml:space="preserve"> </v>
      </c>
      <c r="H53" s="28"/>
      <c r="I53" s="48" t="str">
        <f>IF(H53="","",IF(Sheet1!$A$1=2,IF(AND(H53&gt;=Sheet1!$C$1,H53&lt;=Sheet1!$D$1),"1",IF(OR(H53&gt;=Sheet1!$C$2,H53&lt;=Sheet1!$D$2),"2","ERROR")),IF(AND(H53&gt;=Sheet1!$C$1,H53&lt;=Sheet1!$D$1),"1",IF(AND(H53&gt;=Sheet1!$C$2,H53&lt;=Sheet1!$D$2),"2",IF(OR(H53&gt;=Sheet1!$C$3,H53&lt;=Sheet1!$D$3),"3","ERROR")))))</f>
        <v/>
      </c>
      <c r="J53" s="49" t="str">
        <f>IF(H53="","",IF(AND(H53&gt;=Sheet1!$F$1,H53&lt;=Sheet1!$G$1),"1",IF(AND(H53&gt;=Sheet1!$F$2,H53&lt;=Sheet1!$G$2),"2",IF(AND(H53&gt;=Sheet1!$F$3,H53&lt;=Sheet1!$G$3),"3",IF(AND(H53&gt;=Sheet1!$F$4,H53&lt;=Sheet1!$G$4),"4",IF(AND(H53&gt;=Sheet1!$F$5,H53&lt;=Sheet1!$G$5),"5",IF(AND(H53&gt;=Sheet1!$F$7,H53&lt;=Sheet1!$G$7),"7",IF(AND(H53&gt;=Sheet1!$F$8,H53&lt;=Sheet1!$G$8),"8",IF(OR(H53&gt;=Sheet1!$F$6,H53&lt;=Sheet1!$G$6),"6","ERROR")))))))))</f>
        <v/>
      </c>
      <c r="K53" s="4"/>
      <c r="L53" s="4"/>
      <c r="M53" s="6"/>
      <c r="N53" s="6"/>
      <c r="O53" s="8"/>
      <c r="P53" s="4"/>
      <c r="Q53" s="4"/>
      <c r="R53" s="5"/>
      <c r="S53" s="4"/>
      <c r="T53" s="4"/>
      <c r="U53" s="4"/>
      <c r="V53" s="4"/>
      <c r="W53" s="4"/>
      <c r="X53" s="4"/>
      <c r="Y53" s="4"/>
      <c r="Z53" s="4"/>
      <c r="AA53" s="4"/>
      <c r="AB53" s="4"/>
      <c r="AC53" s="50"/>
      <c r="AD53" s="50"/>
      <c r="AE53" s="50"/>
    </row>
    <row r="54" spans="1:31">
      <c r="A54" s="4"/>
      <c r="B54" s="4"/>
      <c r="C54" s="65"/>
      <c r="D54" s="7"/>
      <c r="E54" s="7"/>
      <c r="F54" s="48" t="str">
        <f t="shared" si="0"/>
        <v xml:space="preserve"> </v>
      </c>
      <c r="G54" s="48" t="str">
        <f t="shared" si="1"/>
        <v xml:space="preserve"> </v>
      </c>
      <c r="H54" s="28"/>
      <c r="I54" s="48" t="str">
        <f>IF(H54="","",IF(Sheet1!$A$1=2,IF(AND(H54&gt;=Sheet1!$C$1,H54&lt;=Sheet1!$D$1),"1",IF(OR(H54&gt;=Sheet1!$C$2,H54&lt;=Sheet1!$D$2),"2","ERROR")),IF(AND(H54&gt;=Sheet1!$C$1,H54&lt;=Sheet1!$D$1),"1",IF(AND(H54&gt;=Sheet1!$C$2,H54&lt;=Sheet1!$D$2),"2",IF(OR(H54&gt;=Sheet1!$C$3,H54&lt;=Sheet1!$D$3),"3","ERROR")))))</f>
        <v/>
      </c>
      <c r="J54" s="49" t="str">
        <f>IF(H54="","",IF(AND(H54&gt;=Sheet1!$F$1,H54&lt;=Sheet1!$G$1),"1",IF(AND(H54&gt;=Sheet1!$F$2,H54&lt;=Sheet1!$G$2),"2",IF(AND(H54&gt;=Sheet1!$F$3,H54&lt;=Sheet1!$G$3),"3",IF(AND(H54&gt;=Sheet1!$F$4,H54&lt;=Sheet1!$G$4),"4",IF(AND(H54&gt;=Sheet1!$F$5,H54&lt;=Sheet1!$G$5),"5",IF(AND(H54&gt;=Sheet1!$F$7,H54&lt;=Sheet1!$G$7),"7",IF(AND(H54&gt;=Sheet1!$F$8,H54&lt;=Sheet1!$G$8),"8",IF(OR(H54&gt;=Sheet1!$F$6,H54&lt;=Sheet1!$G$6),"6","ERROR")))))))))</f>
        <v/>
      </c>
      <c r="K54" s="4"/>
      <c r="L54" s="4"/>
      <c r="M54" s="6"/>
      <c r="N54" s="6"/>
      <c r="O54" s="8"/>
      <c r="P54" s="4"/>
      <c r="Q54" s="4"/>
      <c r="R54" s="5"/>
      <c r="S54" s="4"/>
      <c r="T54" s="4"/>
      <c r="U54" s="4"/>
      <c r="V54" s="4"/>
      <c r="W54" s="4"/>
      <c r="X54" s="4"/>
      <c r="Y54" s="4"/>
      <c r="Z54" s="4"/>
      <c r="AA54" s="4"/>
      <c r="AB54" s="4"/>
      <c r="AC54" s="50"/>
      <c r="AD54" s="50"/>
      <c r="AE54" s="50"/>
    </row>
    <row r="55" spans="1:31">
      <c r="A55" s="4"/>
      <c r="B55" s="4"/>
      <c r="C55" s="65"/>
      <c r="D55" s="7"/>
      <c r="E55" s="7"/>
      <c r="F55" s="48" t="str">
        <f t="shared" si="0"/>
        <v xml:space="preserve"> </v>
      </c>
      <c r="G55" s="48" t="str">
        <f t="shared" si="1"/>
        <v xml:space="preserve"> </v>
      </c>
      <c r="H55" s="28"/>
      <c r="I55" s="48" t="str">
        <f>IF(H55="","",IF(Sheet1!$A$1=2,IF(AND(H55&gt;=Sheet1!$C$1,H55&lt;=Sheet1!$D$1),"1",IF(OR(H55&gt;=Sheet1!$C$2,H55&lt;=Sheet1!$D$2),"2","ERROR")),IF(AND(H55&gt;=Sheet1!$C$1,H55&lt;=Sheet1!$D$1),"1",IF(AND(H55&gt;=Sheet1!$C$2,H55&lt;=Sheet1!$D$2),"2",IF(OR(H55&gt;=Sheet1!$C$3,H55&lt;=Sheet1!$D$3),"3","ERROR")))))</f>
        <v/>
      </c>
      <c r="J55" s="49" t="str">
        <f>IF(H55="","",IF(AND(H55&gt;=Sheet1!$F$1,H55&lt;=Sheet1!$G$1),"1",IF(AND(H55&gt;=Sheet1!$F$2,H55&lt;=Sheet1!$G$2),"2",IF(AND(H55&gt;=Sheet1!$F$3,H55&lt;=Sheet1!$G$3),"3",IF(AND(H55&gt;=Sheet1!$F$4,H55&lt;=Sheet1!$G$4),"4",IF(AND(H55&gt;=Sheet1!$F$5,H55&lt;=Sheet1!$G$5),"5",IF(AND(H55&gt;=Sheet1!$F$7,H55&lt;=Sheet1!$G$7),"7",IF(AND(H55&gt;=Sheet1!$F$8,H55&lt;=Sheet1!$G$8),"8",IF(OR(H55&gt;=Sheet1!$F$6,H55&lt;=Sheet1!$G$6),"6","ERROR")))))))))</f>
        <v/>
      </c>
      <c r="K55" s="4"/>
      <c r="L55" s="4"/>
      <c r="M55" s="6"/>
      <c r="N55" s="6"/>
      <c r="O55" s="8"/>
      <c r="P55" s="4"/>
      <c r="Q55" s="4"/>
      <c r="R55" s="5"/>
      <c r="S55" s="4"/>
      <c r="T55" s="4"/>
      <c r="U55" s="4"/>
      <c r="V55" s="4"/>
      <c r="W55" s="4"/>
      <c r="X55" s="4"/>
      <c r="Y55" s="4"/>
      <c r="Z55" s="4"/>
      <c r="AA55" s="4"/>
      <c r="AB55" s="4"/>
      <c r="AC55" s="50"/>
      <c r="AD55" s="50"/>
      <c r="AE55" s="50"/>
    </row>
    <row r="56" spans="1:31">
      <c r="A56" s="4"/>
      <c r="B56" s="4"/>
      <c r="C56" s="65"/>
      <c r="D56" s="7"/>
      <c r="E56" s="7"/>
      <c r="F56" s="48" t="str">
        <f t="shared" si="0"/>
        <v xml:space="preserve"> </v>
      </c>
      <c r="G56" s="48" t="str">
        <f t="shared" si="1"/>
        <v xml:space="preserve"> </v>
      </c>
      <c r="H56" s="28"/>
      <c r="I56" s="48" t="str">
        <f>IF(H56="","",IF(Sheet1!$A$1=2,IF(AND(H56&gt;=Sheet1!$C$1,H56&lt;=Sheet1!$D$1),"1",IF(OR(H56&gt;=Sheet1!$C$2,H56&lt;=Sheet1!$D$2),"2","ERROR")),IF(AND(H56&gt;=Sheet1!$C$1,H56&lt;=Sheet1!$D$1),"1",IF(AND(H56&gt;=Sheet1!$C$2,H56&lt;=Sheet1!$D$2),"2",IF(OR(H56&gt;=Sheet1!$C$3,H56&lt;=Sheet1!$D$3),"3","ERROR")))))</f>
        <v/>
      </c>
      <c r="J56" s="49" t="str">
        <f>IF(H56="","",IF(AND(H56&gt;=Sheet1!$F$1,H56&lt;=Sheet1!$G$1),"1",IF(AND(H56&gt;=Sheet1!$F$2,H56&lt;=Sheet1!$G$2),"2",IF(AND(H56&gt;=Sheet1!$F$3,H56&lt;=Sheet1!$G$3),"3",IF(AND(H56&gt;=Sheet1!$F$4,H56&lt;=Sheet1!$G$4),"4",IF(AND(H56&gt;=Sheet1!$F$5,H56&lt;=Sheet1!$G$5),"5",IF(AND(H56&gt;=Sheet1!$F$7,H56&lt;=Sheet1!$G$7),"7",IF(AND(H56&gt;=Sheet1!$F$8,H56&lt;=Sheet1!$G$8),"8",IF(OR(H56&gt;=Sheet1!$F$6,H56&lt;=Sheet1!$G$6),"6","ERROR")))))))))</f>
        <v/>
      </c>
      <c r="K56" s="4"/>
      <c r="L56" s="4"/>
      <c r="M56" s="6"/>
      <c r="N56" s="6"/>
      <c r="O56" s="8"/>
      <c r="P56" s="4"/>
      <c r="Q56" s="4"/>
      <c r="R56" s="5"/>
      <c r="S56" s="4"/>
      <c r="T56" s="4"/>
      <c r="U56" s="4"/>
      <c r="V56" s="4"/>
      <c r="W56" s="4"/>
      <c r="X56" s="4"/>
      <c r="Y56" s="4"/>
      <c r="Z56" s="4"/>
      <c r="AA56" s="4"/>
      <c r="AB56" s="4"/>
      <c r="AC56" s="50"/>
      <c r="AD56" s="50"/>
      <c r="AE56" s="50"/>
    </row>
    <row r="57" spans="1:31">
      <c r="A57" s="4"/>
      <c r="B57" s="4"/>
      <c r="C57" s="65"/>
      <c r="D57" s="7"/>
      <c r="E57" s="7"/>
      <c r="F57" s="48" t="str">
        <f t="shared" si="0"/>
        <v xml:space="preserve"> </v>
      </c>
      <c r="G57" s="48" t="str">
        <f t="shared" si="1"/>
        <v xml:space="preserve"> </v>
      </c>
      <c r="H57" s="28"/>
      <c r="I57" s="48" t="str">
        <f>IF(H57="","",IF(Sheet1!$A$1=2,IF(AND(H57&gt;=Sheet1!$C$1,H57&lt;=Sheet1!$D$1),"1",IF(OR(H57&gt;=Sheet1!$C$2,H57&lt;=Sheet1!$D$2),"2","ERROR")),IF(AND(H57&gt;=Sheet1!$C$1,H57&lt;=Sheet1!$D$1),"1",IF(AND(H57&gt;=Sheet1!$C$2,H57&lt;=Sheet1!$D$2),"2",IF(OR(H57&gt;=Sheet1!$C$3,H57&lt;=Sheet1!$D$3),"3","ERROR")))))</f>
        <v/>
      </c>
      <c r="J57" s="49" t="str">
        <f>IF(H57="","",IF(AND(H57&gt;=Sheet1!$F$1,H57&lt;=Sheet1!$G$1),"1",IF(AND(H57&gt;=Sheet1!$F$2,H57&lt;=Sheet1!$G$2),"2",IF(AND(H57&gt;=Sheet1!$F$3,H57&lt;=Sheet1!$G$3),"3",IF(AND(H57&gt;=Sheet1!$F$4,H57&lt;=Sheet1!$G$4),"4",IF(AND(H57&gt;=Sheet1!$F$5,H57&lt;=Sheet1!$G$5),"5",IF(AND(H57&gt;=Sheet1!$F$7,H57&lt;=Sheet1!$G$7),"7",IF(AND(H57&gt;=Sheet1!$F$8,H57&lt;=Sheet1!$G$8),"8",IF(OR(H57&gt;=Sheet1!$F$6,H57&lt;=Sheet1!$G$6),"6","ERROR")))))))))</f>
        <v/>
      </c>
      <c r="K57" s="4"/>
      <c r="L57" s="4"/>
      <c r="M57" s="6"/>
      <c r="N57" s="6"/>
      <c r="O57" s="8"/>
      <c r="P57" s="4"/>
      <c r="Q57" s="4"/>
      <c r="R57" s="5"/>
      <c r="S57" s="4"/>
      <c r="T57" s="4"/>
      <c r="U57" s="4"/>
      <c r="V57" s="4"/>
      <c r="W57" s="4"/>
      <c r="X57" s="4"/>
      <c r="Y57" s="4"/>
      <c r="Z57" s="4"/>
      <c r="AA57" s="4"/>
      <c r="AB57" s="4"/>
      <c r="AC57" s="50"/>
      <c r="AD57" s="50"/>
      <c r="AE57" s="50"/>
    </row>
    <row r="58" spans="1:31">
      <c r="A58" s="4"/>
      <c r="B58" s="4"/>
      <c r="C58" s="65"/>
      <c r="D58" s="7"/>
      <c r="E58" s="7"/>
      <c r="F58" s="48" t="str">
        <f t="shared" si="0"/>
        <v xml:space="preserve"> </v>
      </c>
      <c r="G58" s="48" t="str">
        <f t="shared" si="1"/>
        <v xml:space="preserve"> </v>
      </c>
      <c r="H58" s="28"/>
      <c r="I58" s="48" t="str">
        <f>IF(H58="","",IF(Sheet1!$A$1=2,IF(AND(H58&gt;=Sheet1!$C$1,H58&lt;=Sheet1!$D$1),"1",IF(OR(H58&gt;=Sheet1!$C$2,H58&lt;=Sheet1!$D$2),"2","ERROR")),IF(AND(H58&gt;=Sheet1!$C$1,H58&lt;=Sheet1!$D$1),"1",IF(AND(H58&gt;=Sheet1!$C$2,H58&lt;=Sheet1!$D$2),"2",IF(OR(H58&gt;=Sheet1!$C$3,H58&lt;=Sheet1!$D$3),"3","ERROR")))))</f>
        <v/>
      </c>
      <c r="J58" s="49" t="str">
        <f>IF(H58="","",IF(AND(H58&gt;=Sheet1!$F$1,H58&lt;=Sheet1!$G$1),"1",IF(AND(H58&gt;=Sheet1!$F$2,H58&lt;=Sheet1!$G$2),"2",IF(AND(H58&gt;=Sheet1!$F$3,H58&lt;=Sheet1!$G$3),"3",IF(AND(H58&gt;=Sheet1!$F$4,H58&lt;=Sheet1!$G$4),"4",IF(AND(H58&gt;=Sheet1!$F$5,H58&lt;=Sheet1!$G$5),"5",IF(AND(H58&gt;=Sheet1!$F$7,H58&lt;=Sheet1!$G$7),"7",IF(AND(H58&gt;=Sheet1!$F$8,H58&lt;=Sheet1!$G$8),"8",IF(OR(H58&gt;=Sheet1!$F$6,H58&lt;=Sheet1!$G$6),"6","ERROR")))))))))</f>
        <v/>
      </c>
      <c r="K58" s="4"/>
      <c r="L58" s="4"/>
      <c r="M58" s="6"/>
      <c r="N58" s="6"/>
      <c r="O58" s="8"/>
      <c r="P58" s="4"/>
      <c r="Q58" s="4"/>
      <c r="R58" s="5"/>
      <c r="S58" s="4"/>
      <c r="T58" s="4"/>
      <c r="U58" s="4"/>
      <c r="V58" s="4"/>
      <c r="W58" s="4"/>
      <c r="X58" s="4"/>
      <c r="Y58" s="4"/>
      <c r="Z58" s="4"/>
      <c r="AA58" s="4"/>
      <c r="AB58" s="4"/>
      <c r="AC58" s="50"/>
      <c r="AD58" s="50"/>
      <c r="AE58" s="50"/>
    </row>
    <row r="59" spans="1:31">
      <c r="A59" s="4"/>
      <c r="B59" s="4"/>
      <c r="C59" s="65"/>
      <c r="D59" s="7"/>
      <c r="E59" s="7"/>
      <c r="F59" s="48" t="str">
        <f t="shared" si="0"/>
        <v xml:space="preserve"> </v>
      </c>
      <c r="G59" s="48" t="str">
        <f t="shared" si="1"/>
        <v xml:space="preserve"> </v>
      </c>
      <c r="H59" s="28"/>
      <c r="I59" s="48" t="str">
        <f>IF(H59="","",IF(Sheet1!$A$1=2,IF(AND(H59&gt;=Sheet1!$C$1,H59&lt;=Sheet1!$D$1),"1",IF(OR(H59&gt;=Sheet1!$C$2,H59&lt;=Sheet1!$D$2),"2","ERROR")),IF(AND(H59&gt;=Sheet1!$C$1,H59&lt;=Sheet1!$D$1),"1",IF(AND(H59&gt;=Sheet1!$C$2,H59&lt;=Sheet1!$D$2),"2",IF(OR(H59&gt;=Sheet1!$C$3,H59&lt;=Sheet1!$D$3),"3","ERROR")))))</f>
        <v/>
      </c>
      <c r="J59" s="49" t="str">
        <f>IF(H59="","",IF(AND(H59&gt;=Sheet1!$F$1,H59&lt;=Sheet1!$G$1),"1",IF(AND(H59&gt;=Sheet1!$F$2,H59&lt;=Sheet1!$G$2),"2",IF(AND(H59&gt;=Sheet1!$F$3,H59&lt;=Sheet1!$G$3),"3",IF(AND(H59&gt;=Sheet1!$F$4,H59&lt;=Sheet1!$G$4),"4",IF(AND(H59&gt;=Sheet1!$F$5,H59&lt;=Sheet1!$G$5),"5",IF(AND(H59&gt;=Sheet1!$F$7,H59&lt;=Sheet1!$G$7),"7",IF(AND(H59&gt;=Sheet1!$F$8,H59&lt;=Sheet1!$G$8),"8",IF(OR(H59&gt;=Sheet1!$F$6,H59&lt;=Sheet1!$G$6),"6","ERROR")))))))))</f>
        <v/>
      </c>
      <c r="K59" s="4"/>
      <c r="L59" s="4"/>
      <c r="M59" s="6"/>
      <c r="N59" s="6"/>
      <c r="O59" s="8"/>
      <c r="P59" s="4"/>
      <c r="Q59" s="4"/>
      <c r="R59" s="5"/>
      <c r="S59" s="4"/>
      <c r="T59" s="4"/>
      <c r="U59" s="4"/>
      <c r="V59" s="4"/>
      <c r="W59" s="4"/>
      <c r="X59" s="4"/>
      <c r="Y59" s="4"/>
      <c r="Z59" s="4"/>
      <c r="AA59" s="4"/>
      <c r="AB59" s="4"/>
      <c r="AC59" s="50"/>
      <c r="AD59" s="50"/>
      <c r="AE59" s="50"/>
    </row>
    <row r="60" spans="1:31">
      <c r="A60" s="4"/>
      <c r="B60" s="4"/>
      <c r="C60" s="65"/>
      <c r="D60" s="7"/>
      <c r="E60" s="7"/>
      <c r="F60" s="48" t="str">
        <f t="shared" si="0"/>
        <v xml:space="preserve"> </v>
      </c>
      <c r="G60" s="48" t="str">
        <f t="shared" si="1"/>
        <v xml:space="preserve"> </v>
      </c>
      <c r="H60" s="28"/>
      <c r="I60" s="48" t="str">
        <f>IF(H60="","",IF(Sheet1!$A$1=2,IF(AND(H60&gt;=Sheet1!$C$1,H60&lt;=Sheet1!$D$1),"1",IF(OR(H60&gt;=Sheet1!$C$2,H60&lt;=Sheet1!$D$2),"2","ERROR")),IF(AND(H60&gt;=Sheet1!$C$1,H60&lt;=Sheet1!$D$1),"1",IF(AND(H60&gt;=Sheet1!$C$2,H60&lt;=Sheet1!$D$2),"2",IF(OR(H60&gt;=Sheet1!$C$3,H60&lt;=Sheet1!$D$3),"3","ERROR")))))</f>
        <v/>
      </c>
      <c r="J60" s="49" t="str">
        <f>IF(H60="","",IF(AND(H60&gt;=Sheet1!$F$1,H60&lt;=Sheet1!$G$1),"1",IF(AND(H60&gt;=Sheet1!$F$2,H60&lt;=Sheet1!$G$2),"2",IF(AND(H60&gt;=Sheet1!$F$3,H60&lt;=Sheet1!$G$3),"3",IF(AND(H60&gt;=Sheet1!$F$4,H60&lt;=Sheet1!$G$4),"4",IF(AND(H60&gt;=Sheet1!$F$5,H60&lt;=Sheet1!$G$5),"5",IF(AND(H60&gt;=Sheet1!$F$7,H60&lt;=Sheet1!$G$7),"7",IF(AND(H60&gt;=Sheet1!$F$8,H60&lt;=Sheet1!$G$8),"8",IF(OR(H60&gt;=Sheet1!$F$6,H60&lt;=Sheet1!$G$6),"6","ERROR")))))))))</f>
        <v/>
      </c>
      <c r="K60" s="4"/>
      <c r="L60" s="4"/>
      <c r="M60" s="6"/>
      <c r="N60" s="6"/>
      <c r="O60" s="8"/>
      <c r="P60" s="4"/>
      <c r="Q60" s="4"/>
      <c r="R60" s="5"/>
      <c r="S60" s="4"/>
      <c r="T60" s="4"/>
      <c r="U60" s="4"/>
      <c r="V60" s="4"/>
      <c r="W60" s="4"/>
      <c r="X60" s="4"/>
      <c r="Y60" s="4"/>
      <c r="Z60" s="4"/>
      <c r="AA60" s="4"/>
      <c r="AB60" s="4"/>
      <c r="AC60" s="50"/>
      <c r="AD60" s="50"/>
      <c r="AE60" s="50"/>
    </row>
    <row r="61" spans="1:31">
      <c r="A61" s="4"/>
      <c r="B61" s="4"/>
      <c r="C61" s="65"/>
      <c r="D61" s="7"/>
      <c r="E61" s="7"/>
      <c r="F61" s="48" t="str">
        <f t="shared" si="0"/>
        <v xml:space="preserve"> </v>
      </c>
      <c r="G61" s="48" t="str">
        <f t="shared" si="1"/>
        <v xml:space="preserve"> </v>
      </c>
      <c r="H61" s="28"/>
      <c r="I61" s="48" t="str">
        <f>IF(H61="","",IF(Sheet1!$A$1=2,IF(AND(H61&gt;=Sheet1!$C$1,H61&lt;=Sheet1!$D$1),"1",IF(OR(H61&gt;=Sheet1!$C$2,H61&lt;=Sheet1!$D$2),"2","ERROR")),IF(AND(H61&gt;=Sheet1!$C$1,H61&lt;=Sheet1!$D$1),"1",IF(AND(H61&gt;=Sheet1!$C$2,H61&lt;=Sheet1!$D$2),"2",IF(OR(H61&gt;=Sheet1!$C$3,H61&lt;=Sheet1!$D$3),"3","ERROR")))))</f>
        <v/>
      </c>
      <c r="J61" s="49" t="str">
        <f>IF(H61="","",IF(AND(H61&gt;=Sheet1!$F$1,H61&lt;=Sheet1!$G$1),"1",IF(AND(H61&gt;=Sheet1!$F$2,H61&lt;=Sheet1!$G$2),"2",IF(AND(H61&gt;=Sheet1!$F$3,H61&lt;=Sheet1!$G$3),"3",IF(AND(H61&gt;=Sheet1!$F$4,H61&lt;=Sheet1!$G$4),"4",IF(AND(H61&gt;=Sheet1!$F$5,H61&lt;=Sheet1!$G$5),"5",IF(AND(H61&gt;=Sheet1!$F$7,H61&lt;=Sheet1!$G$7),"7",IF(AND(H61&gt;=Sheet1!$F$8,H61&lt;=Sheet1!$G$8),"8",IF(OR(H61&gt;=Sheet1!$F$6,H61&lt;=Sheet1!$G$6),"6","ERROR")))))))))</f>
        <v/>
      </c>
      <c r="K61" s="4"/>
      <c r="L61" s="4"/>
      <c r="M61" s="6"/>
      <c r="N61" s="6"/>
      <c r="O61" s="8"/>
      <c r="P61" s="4"/>
      <c r="Q61" s="4"/>
      <c r="R61" s="5"/>
      <c r="S61" s="4"/>
      <c r="T61" s="4"/>
      <c r="U61" s="4"/>
      <c r="V61" s="4"/>
      <c r="W61" s="4"/>
      <c r="X61" s="4"/>
      <c r="Y61" s="4"/>
      <c r="Z61" s="4"/>
      <c r="AA61" s="4"/>
      <c r="AB61" s="4"/>
      <c r="AC61" s="50"/>
      <c r="AD61" s="50"/>
      <c r="AE61" s="50"/>
    </row>
    <row r="62" spans="1:31">
      <c r="A62" s="4"/>
      <c r="B62" s="4"/>
      <c r="C62" s="65"/>
      <c r="D62" s="7"/>
      <c r="E62" s="7"/>
      <c r="F62" s="48" t="str">
        <f t="shared" si="0"/>
        <v xml:space="preserve"> </v>
      </c>
      <c r="G62" s="48" t="str">
        <f t="shared" si="1"/>
        <v xml:space="preserve"> </v>
      </c>
      <c r="H62" s="28"/>
      <c r="I62" s="48" t="str">
        <f>IF(H62="","",IF(Sheet1!$A$1=2,IF(AND(H62&gt;=Sheet1!$C$1,H62&lt;=Sheet1!$D$1),"1",IF(OR(H62&gt;=Sheet1!$C$2,H62&lt;=Sheet1!$D$2),"2","ERROR")),IF(AND(H62&gt;=Sheet1!$C$1,H62&lt;=Sheet1!$D$1),"1",IF(AND(H62&gt;=Sheet1!$C$2,H62&lt;=Sheet1!$D$2),"2",IF(OR(H62&gt;=Sheet1!$C$3,H62&lt;=Sheet1!$D$3),"3","ERROR")))))</f>
        <v/>
      </c>
      <c r="J62" s="49" t="str">
        <f>IF(H62="","",IF(AND(H62&gt;=Sheet1!$F$1,H62&lt;=Sheet1!$G$1),"1",IF(AND(H62&gt;=Sheet1!$F$2,H62&lt;=Sheet1!$G$2),"2",IF(AND(H62&gt;=Sheet1!$F$3,H62&lt;=Sheet1!$G$3),"3",IF(AND(H62&gt;=Sheet1!$F$4,H62&lt;=Sheet1!$G$4),"4",IF(AND(H62&gt;=Sheet1!$F$5,H62&lt;=Sheet1!$G$5),"5",IF(AND(H62&gt;=Sheet1!$F$7,H62&lt;=Sheet1!$G$7),"7",IF(AND(H62&gt;=Sheet1!$F$8,H62&lt;=Sheet1!$G$8),"8",IF(OR(H62&gt;=Sheet1!$F$6,H62&lt;=Sheet1!$G$6),"6","ERROR")))))))))</f>
        <v/>
      </c>
      <c r="K62" s="4"/>
      <c r="L62" s="4"/>
      <c r="M62" s="6"/>
      <c r="N62" s="6"/>
      <c r="O62" s="8"/>
      <c r="P62" s="4"/>
      <c r="Q62" s="4"/>
      <c r="R62" s="5"/>
      <c r="S62" s="4"/>
      <c r="T62" s="4"/>
      <c r="U62" s="4"/>
      <c r="V62" s="4"/>
      <c r="W62" s="4"/>
      <c r="X62" s="4"/>
      <c r="Y62" s="4"/>
      <c r="Z62" s="4"/>
      <c r="AA62" s="4"/>
      <c r="AB62" s="4"/>
      <c r="AC62" s="50"/>
      <c r="AD62" s="50"/>
      <c r="AE62" s="50"/>
    </row>
    <row r="63" spans="1:31" ht="30" hidden="1">
      <c r="A63" s="51" t="s">
        <v>150</v>
      </c>
      <c r="B63" s="51"/>
      <c r="C63" s="51"/>
      <c r="D63" s="51"/>
      <c r="E63" s="53">
        <f>COUNT(E3:E62)</f>
        <v>0</v>
      </c>
      <c r="F63" s="52">
        <f>COUNTIF(F3:F62,"X")</f>
        <v>0</v>
      </c>
      <c r="G63" s="52"/>
      <c r="H63" s="52"/>
      <c r="I63" s="48" t="str">
        <f>IF(H63="","",IF(AND(H63&gt;=Sheet1!$C$1,H63&lt;=Sheet1!$D$1),"1",IF(AND(H63&gt;=Sheet1!$C$2,H63&lt;=Sheet1!$D$2),"2",IF(OR(H63&gt;=Sheet1!$C$3,H63&lt;=Sheet1!$D$3),"3","ERROR"))))</f>
        <v/>
      </c>
      <c r="J63" s="52"/>
      <c r="K63" s="52"/>
      <c r="L63" s="52"/>
      <c r="M63" s="52">
        <f>COUNTIF(M3:M62,"X")</f>
        <v>0</v>
      </c>
      <c r="N63" s="52">
        <f>COUNTIF(N3:N62,"X")</f>
        <v>0</v>
      </c>
      <c r="O63" s="52">
        <f>COUNTIF(O3:O62,"X")</f>
        <v>0</v>
      </c>
      <c r="P63" s="52"/>
      <c r="Q63" s="52"/>
      <c r="R63" s="52"/>
      <c r="S63" s="52">
        <f t="shared" ref="S63:Z63" si="2">COUNTIF(S3:S62,"X")</f>
        <v>0</v>
      </c>
      <c r="T63" s="52">
        <f t="shared" si="2"/>
        <v>0</v>
      </c>
      <c r="U63" s="52">
        <f t="shared" si="2"/>
        <v>0</v>
      </c>
      <c r="V63" s="52">
        <f t="shared" si="2"/>
        <v>0</v>
      </c>
      <c r="W63" s="52">
        <f t="shared" si="2"/>
        <v>0</v>
      </c>
      <c r="X63" s="52">
        <f t="shared" si="2"/>
        <v>0</v>
      </c>
      <c r="Y63" s="52">
        <f t="shared" si="2"/>
        <v>0</v>
      </c>
      <c r="Z63" s="52">
        <f t="shared" si="2"/>
        <v>0</v>
      </c>
      <c r="AA63" s="52">
        <f>COUNTIF(AA3:AA62,"X")</f>
        <v>0</v>
      </c>
      <c r="AB63" s="61"/>
      <c r="AC63" s="50"/>
      <c r="AD63" s="50"/>
      <c r="AE63" s="50"/>
    </row>
    <row r="64" spans="1:31">
      <c r="A64" s="47"/>
      <c r="B64" s="47"/>
      <c r="C64" s="47"/>
      <c r="D64" s="55"/>
      <c r="E64" s="47"/>
      <c r="F64" s="47"/>
      <c r="G64" s="47"/>
      <c r="H64" s="47"/>
      <c r="I64" s="55"/>
      <c r="J64" s="47"/>
      <c r="K64" s="47"/>
      <c r="M64" s="47"/>
      <c r="P64" s="47"/>
      <c r="Q64" s="47"/>
      <c r="R64" s="47"/>
      <c r="S64" s="47"/>
      <c r="T64" s="47"/>
      <c r="U64" s="47"/>
      <c r="V64" s="47"/>
      <c r="W64" s="47"/>
      <c r="X64" s="47"/>
      <c r="Y64" s="47"/>
      <c r="Z64" s="47"/>
      <c r="AA64" s="47"/>
      <c r="AB64" s="47"/>
      <c r="AC64" s="47"/>
      <c r="AD64" s="47"/>
      <c r="AE64" s="47"/>
    </row>
    <row r="65" spans="1:3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sheetData>
  <sheetProtection sheet="1" objects="1" scenarios="1" formatColumns="0" formatRows="0"/>
  <mergeCells count="2">
    <mergeCell ref="S1:Z1"/>
    <mergeCell ref="A1:C1"/>
  </mergeCells>
  <dataValidations count="12">
    <dataValidation type="list" allowBlank="1" showInputMessage="1" showErrorMessage="1" error="Enter X in applicable columns" sqref="S3:Z62" xr:uid="{EB477C62-BBCB-41D9-9A88-F68217211171}">
      <formula1>"X"</formula1>
    </dataValidation>
    <dataValidation type="list" allowBlank="1" showInputMessage="1" showErrorMessage="1" error="Enter Activity Prior to Fall Code_x000a_1 = walking_x000a_2 = transfer_x000a_3 = bed_x000a_4 = chair_x000a_5 = other" sqref="L3:L62" xr:uid="{AA4462ED-9923-4C66-A0A8-CE0696DEB8D4}">
      <formula1>"1, 2, 3, 4, 5"</formula1>
    </dataValidation>
    <dataValidation type="list" allowBlank="1" showInputMessage="1" showErrorMessage="1" error="Enter 'X' if answer to question is 'yes'" sqref="AA3:AA62 M3:O62" xr:uid="{623E18E0-4C42-4B49-91C3-6C7636D43336}">
      <formula1>"X"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4:P62" xr:uid="{E42B3B8A-9ED4-4CBB-8755-BACB5B354A9B}">
      <formula1>IF(ISBLANK(O4),"",COUNTIF(InjuryCode,P4)=1)</formula1>
    </dataValidation>
    <dataValidation type="time" allowBlank="1" showInputMessage="1" showErrorMessage="1" errorTitle="Incorrect Time Format" error="Enter specific time with a space between AM or PM (e.g., 1:45 AM)" sqref="H3:H62" xr:uid="{C2E1A1AB-E669-4C7B-A1A1-B47B6E3D6CA6}">
      <formula1>0</formula1>
      <formula2>0.999305555555556</formula2>
    </dataValidation>
    <dataValidation type="custom" showInputMessage="1" showErrorMessage="1" error="Only if fall resulted in injury, enter Tx Location Code_x000a_1 = facility_x000a_2 = emergency room_x000a_3 = admitted" sqref="Q4:Q62" xr:uid="{F2D2880F-01A8-4ED9-B7B1-F1F2A735CC64}">
      <formula1>IF(ISBLANK(O4),"",COUNTIF(TxLocationCode,Q4)=1)</formula1>
    </dataValidation>
    <dataValidation type="list" allowBlank="1" showInputMessage="1" showErrorMessage="1" error="Enter Location of Fall Code_x000a_1 = in room_x000a_2 = bathroom_x000a_3 = hallway_x000a_4 = dining room_x000a_5 = activities_x000a_6 = therapy_x000a_7 = beauty/barber_x000a_8 = shower/tub_x000a_9 = nrsg station_x000a_10 = out of facility_x000a_11 = common area_x000a_12 = other" sqref="K3:K62" xr:uid="{F21044A6-5A59-49C2-B38C-32D8DD683A7E}">
      <formula1>"1, 2, 3, 4, 5, 6, 7, 8, 9, 10, 11, 12"</formula1>
    </dataValidation>
    <dataValidation type="list" allowBlank="1" showInputMessage="1" showErrorMessage="1" error="Enter Time Code_x000a_1 = 7am-10am_x000a_2 = 10am-1pm_x000a_3 = 1pm-4pm_x000a_4 = 4pm-7pm_x000a_5 = 7pm-10pm_x000a_6 = 10pm-1am_x000a_7 = 1am-4am_x000a_8 = 4am-7am" sqref="J3:J62" xr:uid="{72F0BACD-5C53-4227-9047-1CDE629021C9}">
      <formula1>"1, 2, 3, 4, 5, 6, 7, 8"</formula1>
    </dataValidation>
    <dataValidation type="custom" showInputMessage="1" showErrorMessage="1" error="Only enter a description if the fall resulted in an injury." sqref="R3:R62" xr:uid="{AB808466-BEA2-4C21-83DB-F38B6ED27F12}">
      <formula1>$O3="X"</formula1>
    </dataValidation>
    <dataValidation type="list" allowBlank="1" showInputMessage="1" showErrorMessage="1" error="1, 2, 3, 4, 5" sqref="M3:M62" xr:uid="{4FE020B4-16ED-4A80-8DD5-3F5334341494}">
      <formula1>"X"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3" xr:uid="{B8442836-D4AB-4AF5-9874-32C931AAB3D9}">
      <formula1>IF(ISBLANK(O3),"",COUNTIF(InjuryCode,P3)=1)</formula1>
    </dataValidation>
    <dataValidation type="custom" showInputMessage="1" showErrorMessage="1" error="Only if fall resulted in injury, enter Tx Location Code_x000a_1 = facility_x000a_2 = emergency room_x000a_3 = admitted" sqref="Q3" xr:uid="{00AEF81C-D625-41BF-9EC0-43D6C2EFB5D8}">
      <formula1>IF(ISBLANK(O3),"",COUNTIF(TxLocationCode,Q3)=1)</formula1>
    </dataValidation>
  </dataValidations>
  <pageMargins left="0.36" right="0.25" top="0.5" bottom="0.62" header="0.28999999999999998" footer="0.4"/>
  <pageSetup scale="39" fitToHeight="0" orientation="landscape" r:id="rId1"/>
  <headerFooter alignWithMargins="0">
    <oddHeader>&amp;L&amp;"Arial Narrow,Bold"&amp;16&amp;F</oddHeader>
    <oddFooter>&amp;L&amp;"Arial Narrow,Bold"&amp;16&amp;A&amp;C&amp;"Arial Narrow,Bold"&amp;14&amp;P of &amp;N</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89F8-6F46-4175-8202-B51467AF2CF4}">
  <sheetPr codeName="Sheet22">
    <tabColor rgb="FFFDEFA6"/>
    <pageSetUpPr fitToPage="1"/>
  </sheetPr>
  <dimension ref="A1:AF65"/>
  <sheetViews>
    <sheetView showGridLines="0" zoomScaleNormal="100" workbookViewId="0">
      <pane xSplit="1" ySplit="2" topLeftCell="B3" activePane="bottomRight" state="frozen"/>
      <selection pane="topRight" activeCell="AB3" sqref="AB3"/>
      <selection pane="bottomLeft" activeCell="AB3" sqref="AB3"/>
      <selection pane="bottomRight" sqref="A1:C1"/>
    </sheetView>
  </sheetViews>
  <sheetFormatPr defaultColWidth="9.140625" defaultRowHeight="15"/>
  <cols>
    <col min="1" max="1" width="22.85546875" style="50" bestFit="1" customWidth="1"/>
    <col min="2" max="2" width="22.85546875" style="50" customWidth="1"/>
    <col min="3" max="3" width="21.85546875" style="57" bestFit="1" customWidth="1"/>
    <col min="4" max="4" width="22.28515625" style="59" bestFit="1" customWidth="1"/>
    <col min="5" max="5" width="22.28515625" style="58" customWidth="1"/>
    <col min="6" max="7" width="23.7109375" style="58" hidden="1" customWidth="1"/>
    <col min="8" max="8" width="23.7109375" style="58" customWidth="1"/>
    <col min="9" max="9" width="23" style="59" hidden="1" customWidth="1"/>
    <col min="10" max="10" width="23.42578125" style="58" hidden="1" customWidth="1"/>
    <col min="11" max="11" width="19.5703125" style="60" bestFit="1" customWidth="1"/>
    <col min="12" max="12" width="23.7109375" style="47" bestFit="1" customWidth="1"/>
    <col min="13" max="13" width="32.140625" style="58" customWidth="1"/>
    <col min="14" max="14" width="23.7109375" style="47" bestFit="1" customWidth="1"/>
    <col min="15" max="15" width="21" style="56" bestFit="1" customWidth="1"/>
    <col min="16" max="16" width="16" style="58" bestFit="1" customWidth="1"/>
    <col min="17" max="17" width="19.140625" style="58" customWidth="1"/>
    <col min="18" max="18" width="22.85546875" style="58" bestFit="1" customWidth="1"/>
    <col min="19" max="19" width="3.7109375" style="58" bestFit="1" customWidth="1"/>
    <col min="20" max="26" width="4.28515625" style="58" customWidth="1"/>
    <col min="27" max="27" width="14.7109375" style="58" customWidth="1"/>
    <col min="28" max="28" width="20.42578125" style="58" customWidth="1"/>
    <col min="29" max="29" width="9.140625" style="58" customWidth="1"/>
    <col min="30" max="31" width="9.140625" style="58"/>
    <col min="32" max="16384" width="9.140625" style="50"/>
  </cols>
  <sheetData>
    <row r="1" spans="1:32" s="43" customFormat="1" ht="52.5" customHeight="1">
      <c r="A1" s="159" t="str">
        <f>IF('General Info'!M4="","MONTH 11",'General Info'!M4)</f>
        <v>Month_11</v>
      </c>
      <c r="B1" s="160"/>
      <c r="C1" s="160"/>
      <c r="D1" s="38"/>
      <c r="E1" s="38"/>
      <c r="F1" s="38"/>
      <c r="G1" s="38"/>
      <c r="H1" s="39"/>
      <c r="I1" s="39"/>
      <c r="J1" s="39"/>
      <c r="K1" s="39"/>
      <c r="L1" s="39"/>
      <c r="M1" s="38"/>
      <c r="N1" s="39"/>
      <c r="O1" s="40"/>
      <c r="P1" s="38"/>
      <c r="Q1" s="38"/>
      <c r="R1" s="38"/>
      <c r="S1" s="156" t="s">
        <v>129</v>
      </c>
      <c r="T1" s="157"/>
      <c r="U1" s="157"/>
      <c r="V1" s="157"/>
      <c r="W1" s="157"/>
      <c r="X1" s="157"/>
      <c r="Y1" s="157"/>
      <c r="Z1" s="158"/>
      <c r="AA1" s="80"/>
      <c r="AB1" s="41"/>
      <c r="AC1" s="42"/>
      <c r="AD1" s="42"/>
      <c r="AE1" s="42"/>
      <c r="AF1" s="42"/>
    </row>
    <row r="2" spans="1:32" s="47" customFormat="1" ht="195">
      <c r="A2" s="44" t="s">
        <v>130</v>
      </c>
      <c r="B2" s="44" t="s">
        <v>131</v>
      </c>
      <c r="C2" s="44" t="s">
        <v>132</v>
      </c>
      <c r="D2" s="44" t="s">
        <v>133</v>
      </c>
      <c r="E2" s="44" t="s">
        <v>134</v>
      </c>
      <c r="F2" s="45" t="s">
        <v>135</v>
      </c>
      <c r="G2" s="45" t="s">
        <v>136</v>
      </c>
      <c r="H2" s="44" t="s">
        <v>137</v>
      </c>
      <c r="I2" s="45" t="s">
        <v>152</v>
      </c>
      <c r="J2" s="45" t="s">
        <v>139</v>
      </c>
      <c r="K2" s="44" t="s">
        <v>140</v>
      </c>
      <c r="L2" s="44" t="s">
        <v>141</v>
      </c>
      <c r="M2" s="44" t="s">
        <v>142</v>
      </c>
      <c r="N2" s="44" t="s">
        <v>143</v>
      </c>
      <c r="O2" s="44" t="s">
        <v>144</v>
      </c>
      <c r="P2" s="44" t="s">
        <v>145</v>
      </c>
      <c r="Q2" s="44" t="s">
        <v>146</v>
      </c>
      <c r="R2" s="44" t="s">
        <v>147</v>
      </c>
      <c r="S2" s="46" t="s">
        <v>47</v>
      </c>
      <c r="T2" s="46" t="s">
        <v>48</v>
      </c>
      <c r="U2" s="46" t="s">
        <v>49</v>
      </c>
      <c r="V2" s="46" t="s">
        <v>50</v>
      </c>
      <c r="W2" s="46" t="s">
        <v>51</v>
      </c>
      <c r="X2" s="46" t="s">
        <v>52</v>
      </c>
      <c r="Y2" s="46" t="s">
        <v>53</v>
      </c>
      <c r="Z2" s="46" t="s">
        <v>54</v>
      </c>
      <c r="AA2" s="44" t="s">
        <v>148</v>
      </c>
      <c r="AB2" s="44" t="s">
        <v>149</v>
      </c>
    </row>
    <row r="3" spans="1:32">
      <c r="A3" s="8"/>
      <c r="B3" s="8"/>
      <c r="C3" s="65"/>
      <c r="D3" s="7"/>
      <c r="E3" s="7"/>
      <c r="F3" s="48" t="str">
        <f>IF(ISBLANK(E3)," ",IF((E3-D3&lt;31),"X"," "))</f>
        <v xml:space="preserve"> </v>
      </c>
      <c r="G3" s="48" t="str">
        <f>IF(ISBLANK(E3)," ",WEEKDAY(E3,1))</f>
        <v xml:space="preserve"> </v>
      </c>
      <c r="H3" s="28"/>
      <c r="I3" s="48" t="str">
        <f>IF(H3="","",IF(Sheet1!$A$1=2,IF(AND(H3&gt;=Sheet1!$C$1,H3&lt;=Sheet1!$D$1),"1",IF(OR(H3&gt;=Sheet1!$C$2,H3&lt;=Sheet1!$D$2),"2","ERROR")),IF(AND(H3&gt;=Sheet1!$C$1,H3&lt;=Sheet1!$D$1),"1",IF(AND(H3&gt;=Sheet1!$C$2,H3&lt;=Sheet1!$D$2),"2",IF(OR(H3&gt;=Sheet1!$C$3,H3&lt;=Sheet1!$D$3),"3","ERROR")))))</f>
        <v/>
      </c>
      <c r="J3" s="49" t="str">
        <f>IF(H3="","",IF(AND(H3&gt;=Sheet1!$F$1,H3&lt;=Sheet1!$G$1),"1",IF(AND(H3&gt;=Sheet1!$F$2,H3&lt;=Sheet1!$G$2),"2",IF(AND(H3&gt;=Sheet1!$F$3,H3&lt;=Sheet1!$G$3),"3",IF(AND(H3&gt;=Sheet1!$F$4,H3&lt;=Sheet1!$G$4),"4",IF(AND(H3&gt;=Sheet1!$F$5,H3&lt;=Sheet1!$G$5),"5",IF(AND(H3&gt;=Sheet1!$F$7,H3&lt;=Sheet1!$G$7),"7",IF(AND(H3&gt;=Sheet1!$F$8,H3&lt;=Sheet1!$G$8),"8",IF(OR(H3&gt;=Sheet1!$F$6,H3&lt;=Sheet1!$G$6),"6","ERROR")))))))))</f>
        <v/>
      </c>
      <c r="K3" s="4"/>
      <c r="L3" s="4"/>
      <c r="M3" s="6"/>
      <c r="N3" s="6"/>
      <c r="O3" s="8"/>
      <c r="P3" s="4"/>
      <c r="Q3" s="4"/>
      <c r="R3" s="5"/>
      <c r="S3" s="4"/>
      <c r="T3" s="4"/>
      <c r="U3" s="4"/>
      <c r="V3" s="4"/>
      <c r="W3" s="4"/>
      <c r="X3" s="4"/>
      <c r="Y3" s="4"/>
      <c r="Z3" s="4"/>
      <c r="AA3" s="4"/>
      <c r="AB3" s="4"/>
      <c r="AC3" s="50"/>
      <c r="AD3" s="50"/>
      <c r="AE3" s="50"/>
    </row>
    <row r="4" spans="1:32">
      <c r="A4" s="4"/>
      <c r="B4" s="4"/>
      <c r="C4" s="65"/>
      <c r="D4" s="7"/>
      <c r="E4" s="7"/>
      <c r="F4" s="48" t="str">
        <f t="shared" ref="F4:F62" si="0">IF(ISBLANK(E4)," ",IF((E4-D4&lt;31),"X"," "))</f>
        <v xml:space="preserve"> </v>
      </c>
      <c r="G4" s="48" t="str">
        <f t="shared" ref="G4:G62" si="1">IF(ISBLANK(E4)," ",WEEKDAY(E4,1))</f>
        <v xml:space="preserve"> </v>
      </c>
      <c r="H4" s="28"/>
      <c r="I4" s="48" t="str">
        <f>IF(H4="","",IF(Sheet1!$A$1=2,IF(AND(H4&gt;=Sheet1!$C$1,H4&lt;=Sheet1!$D$1),"1",IF(OR(H4&gt;=Sheet1!$C$2,H4&lt;=Sheet1!$D$2),"2","ERROR")),IF(AND(H4&gt;=Sheet1!$C$1,H4&lt;=Sheet1!$D$1),"1",IF(AND(H4&gt;=Sheet1!$C$2,H4&lt;=Sheet1!$D$2),"2",IF(OR(H4&gt;=Sheet1!$C$3,H4&lt;=Sheet1!$D$3),"3","ERROR")))))</f>
        <v/>
      </c>
      <c r="J4" s="49" t="str">
        <f>IF(H4="","",IF(AND(H4&gt;=Sheet1!$F$1,H4&lt;=Sheet1!$G$1),"1",IF(AND(H4&gt;=Sheet1!$F$2,H4&lt;=Sheet1!$G$2),"2",IF(AND(H4&gt;=Sheet1!$F$3,H4&lt;=Sheet1!$G$3),"3",IF(AND(H4&gt;=Sheet1!$F$4,H4&lt;=Sheet1!$G$4),"4",IF(AND(H4&gt;=Sheet1!$F$5,H4&lt;=Sheet1!$G$5),"5",IF(AND(H4&gt;=Sheet1!$F$7,H4&lt;=Sheet1!$G$7),"7",IF(AND(H4&gt;=Sheet1!$F$8,H4&lt;=Sheet1!$G$8),"8",IF(OR(H4&gt;=Sheet1!$F$6,H4&lt;=Sheet1!$G$6),"6","ERROR")))))))))</f>
        <v/>
      </c>
      <c r="K4" s="4"/>
      <c r="L4" s="4"/>
      <c r="M4" s="6"/>
      <c r="N4" s="6"/>
      <c r="O4" s="8"/>
      <c r="P4" s="4"/>
      <c r="Q4" s="4"/>
      <c r="R4" s="5"/>
      <c r="S4" s="4"/>
      <c r="T4" s="4"/>
      <c r="U4" s="4"/>
      <c r="V4" s="4"/>
      <c r="W4" s="4"/>
      <c r="X4" s="4"/>
      <c r="Y4" s="4"/>
      <c r="Z4" s="4"/>
      <c r="AA4" s="4"/>
      <c r="AB4" s="4"/>
      <c r="AC4" s="50"/>
      <c r="AD4" s="50"/>
      <c r="AE4" s="50"/>
    </row>
    <row r="5" spans="1:32">
      <c r="A5" s="4"/>
      <c r="B5" s="4"/>
      <c r="C5" s="65"/>
      <c r="D5" s="7"/>
      <c r="E5" s="7"/>
      <c r="F5" s="48" t="str">
        <f t="shared" si="0"/>
        <v xml:space="preserve"> </v>
      </c>
      <c r="G5" s="48" t="str">
        <f t="shared" si="1"/>
        <v xml:space="preserve"> </v>
      </c>
      <c r="H5" s="28"/>
      <c r="I5" s="48" t="str">
        <f>IF(H5="","",IF(Sheet1!$A$1=2,IF(AND(H5&gt;=Sheet1!$C$1,H5&lt;=Sheet1!$D$1),"1",IF(OR(H5&gt;=Sheet1!$C$2,H5&lt;=Sheet1!$D$2),"2","ERROR")),IF(AND(H5&gt;=Sheet1!$C$1,H5&lt;=Sheet1!$D$1),"1",IF(AND(H5&gt;=Sheet1!$C$2,H5&lt;=Sheet1!$D$2),"2",IF(OR(H5&gt;=Sheet1!$C$3,H5&lt;=Sheet1!$D$3),"3","ERROR")))))</f>
        <v/>
      </c>
      <c r="J5" s="49" t="str">
        <f>IF(H5="","",IF(AND(H5&gt;=Sheet1!$F$1,H5&lt;=Sheet1!$G$1),"1",IF(AND(H5&gt;=Sheet1!$F$2,H5&lt;=Sheet1!$G$2),"2",IF(AND(H5&gt;=Sheet1!$F$3,H5&lt;=Sheet1!$G$3),"3",IF(AND(H5&gt;=Sheet1!$F$4,H5&lt;=Sheet1!$G$4),"4",IF(AND(H5&gt;=Sheet1!$F$5,H5&lt;=Sheet1!$G$5),"5",IF(AND(H5&gt;=Sheet1!$F$7,H5&lt;=Sheet1!$G$7),"7",IF(AND(H5&gt;=Sheet1!$F$8,H5&lt;=Sheet1!$G$8),"8",IF(OR(H5&gt;=Sheet1!$F$6,H5&lt;=Sheet1!$G$6),"6","ERROR")))))))))</f>
        <v/>
      </c>
      <c r="K5" s="4"/>
      <c r="L5" s="4"/>
      <c r="M5" s="6"/>
      <c r="N5" s="6"/>
      <c r="O5" s="8"/>
      <c r="P5" s="4"/>
      <c r="Q5" s="4"/>
      <c r="R5" s="5"/>
      <c r="S5" s="4"/>
      <c r="T5" s="4"/>
      <c r="U5" s="4"/>
      <c r="V5" s="4"/>
      <c r="W5" s="4"/>
      <c r="X5" s="4"/>
      <c r="Y5" s="4"/>
      <c r="Z5" s="4"/>
      <c r="AA5" s="4"/>
      <c r="AB5" s="4"/>
      <c r="AC5" s="50"/>
      <c r="AD5" s="50"/>
      <c r="AE5" s="50"/>
    </row>
    <row r="6" spans="1:32">
      <c r="A6" s="8"/>
      <c r="B6" s="8"/>
      <c r="C6" s="65"/>
      <c r="D6" s="7"/>
      <c r="E6" s="7"/>
      <c r="F6" s="48" t="str">
        <f t="shared" si="0"/>
        <v xml:space="preserve"> </v>
      </c>
      <c r="G6" s="48" t="str">
        <f t="shared" si="1"/>
        <v xml:space="preserve"> </v>
      </c>
      <c r="H6" s="28"/>
      <c r="I6" s="48" t="str">
        <f>IF(H6="","",IF(Sheet1!$A$1=2,IF(AND(H6&gt;=Sheet1!$C$1,H6&lt;=Sheet1!$D$1),"1",IF(OR(H6&gt;=Sheet1!$C$2,H6&lt;=Sheet1!$D$2),"2","ERROR")),IF(AND(H6&gt;=Sheet1!$C$1,H6&lt;=Sheet1!$D$1),"1",IF(AND(H6&gt;=Sheet1!$C$2,H6&lt;=Sheet1!$D$2),"2",IF(OR(H6&gt;=Sheet1!$C$3,H6&lt;=Sheet1!$D$3),"3","ERROR")))))</f>
        <v/>
      </c>
      <c r="J6" s="49" t="str">
        <f>IF(H6="","",IF(AND(H6&gt;=Sheet1!$F$1,H6&lt;=Sheet1!$G$1),"1",IF(AND(H6&gt;=Sheet1!$F$2,H6&lt;=Sheet1!$G$2),"2",IF(AND(H6&gt;=Sheet1!$F$3,H6&lt;=Sheet1!$G$3),"3",IF(AND(H6&gt;=Sheet1!$F$4,H6&lt;=Sheet1!$G$4),"4",IF(AND(H6&gt;=Sheet1!$F$5,H6&lt;=Sheet1!$G$5),"5",IF(AND(H6&gt;=Sheet1!$F$7,H6&lt;=Sheet1!$G$7),"7",IF(AND(H6&gt;=Sheet1!$F$8,H6&lt;=Sheet1!$G$8),"8",IF(OR(H6&gt;=Sheet1!$F$6,H6&lt;=Sheet1!$G$6),"6","ERROR")))))))))</f>
        <v/>
      </c>
      <c r="K6" s="4"/>
      <c r="L6" s="4"/>
      <c r="M6" s="6"/>
      <c r="N6" s="6"/>
      <c r="O6" s="8"/>
      <c r="P6" s="4"/>
      <c r="Q6" s="4"/>
      <c r="R6" s="5"/>
      <c r="S6" s="4"/>
      <c r="T6" s="4"/>
      <c r="U6" s="4"/>
      <c r="V6" s="4"/>
      <c r="W6" s="4"/>
      <c r="X6" s="4"/>
      <c r="Y6" s="4"/>
      <c r="Z6" s="4"/>
      <c r="AA6" s="4"/>
      <c r="AB6" s="4"/>
      <c r="AC6" s="50"/>
      <c r="AD6" s="50"/>
      <c r="AE6" s="50"/>
    </row>
    <row r="7" spans="1:32">
      <c r="A7" s="4"/>
      <c r="B7" s="4"/>
      <c r="C7" s="65"/>
      <c r="D7" s="7"/>
      <c r="E7" s="7"/>
      <c r="F7" s="48" t="str">
        <f t="shared" si="0"/>
        <v xml:space="preserve"> </v>
      </c>
      <c r="G7" s="48" t="str">
        <f t="shared" si="1"/>
        <v xml:space="preserve"> </v>
      </c>
      <c r="H7" s="28"/>
      <c r="I7" s="48" t="str">
        <f>IF(H7="","",IF(Sheet1!$A$1=2,IF(AND(H7&gt;=Sheet1!$C$1,H7&lt;=Sheet1!$D$1),"1",IF(OR(H7&gt;=Sheet1!$C$2,H7&lt;=Sheet1!$D$2),"2","ERROR")),IF(AND(H7&gt;=Sheet1!$C$1,H7&lt;=Sheet1!$D$1),"1",IF(AND(H7&gt;=Sheet1!$C$2,H7&lt;=Sheet1!$D$2),"2",IF(OR(H7&gt;=Sheet1!$C$3,H7&lt;=Sheet1!$D$3),"3","ERROR")))))</f>
        <v/>
      </c>
      <c r="J7" s="49" t="str">
        <f>IF(H7="","",IF(AND(H7&gt;=Sheet1!$F$1,H7&lt;=Sheet1!$G$1),"1",IF(AND(H7&gt;=Sheet1!$F$2,H7&lt;=Sheet1!$G$2),"2",IF(AND(H7&gt;=Sheet1!$F$3,H7&lt;=Sheet1!$G$3),"3",IF(AND(H7&gt;=Sheet1!$F$4,H7&lt;=Sheet1!$G$4),"4",IF(AND(H7&gt;=Sheet1!$F$5,H7&lt;=Sheet1!$G$5),"5",IF(AND(H7&gt;=Sheet1!$F$7,H7&lt;=Sheet1!$G$7),"7",IF(AND(H7&gt;=Sheet1!$F$8,H7&lt;=Sheet1!$G$8),"8",IF(OR(H7&gt;=Sheet1!$F$6,H7&lt;=Sheet1!$G$6),"6","ERROR")))))))))</f>
        <v/>
      </c>
      <c r="K7" s="4"/>
      <c r="L7" s="4"/>
      <c r="M7" s="4"/>
      <c r="N7" s="4"/>
      <c r="O7" s="8"/>
      <c r="P7" s="4"/>
      <c r="Q7" s="4"/>
      <c r="R7" s="5"/>
      <c r="S7" s="4"/>
      <c r="T7" s="4"/>
      <c r="U7" s="4"/>
      <c r="V7" s="4"/>
      <c r="W7" s="4"/>
      <c r="X7" s="4"/>
      <c r="Y7" s="4"/>
      <c r="Z7" s="4"/>
      <c r="AA7" s="4"/>
      <c r="AB7" s="4"/>
      <c r="AC7" s="50"/>
      <c r="AD7" s="50"/>
      <c r="AE7" s="50"/>
    </row>
    <row r="8" spans="1:32">
      <c r="A8" s="8"/>
      <c r="B8" s="8"/>
      <c r="C8" s="65"/>
      <c r="D8" s="7"/>
      <c r="E8" s="7"/>
      <c r="F8" s="48" t="str">
        <f t="shared" si="0"/>
        <v xml:space="preserve"> </v>
      </c>
      <c r="G8" s="48" t="str">
        <f t="shared" si="1"/>
        <v xml:space="preserve"> </v>
      </c>
      <c r="H8" s="28"/>
      <c r="I8" s="48" t="str">
        <f>IF(H8="","",IF(Sheet1!$A$1=2,IF(AND(H8&gt;=Sheet1!$C$1,H8&lt;=Sheet1!$D$1),"1",IF(OR(H8&gt;=Sheet1!$C$2,H8&lt;=Sheet1!$D$2),"2","ERROR")),IF(AND(H8&gt;=Sheet1!$C$1,H8&lt;=Sheet1!$D$1),"1",IF(AND(H8&gt;=Sheet1!$C$2,H8&lt;=Sheet1!$D$2),"2",IF(OR(H8&gt;=Sheet1!$C$3,H8&lt;=Sheet1!$D$3),"3","ERROR")))))</f>
        <v/>
      </c>
      <c r="J8" s="49" t="str">
        <f>IF(H8="","",IF(AND(H8&gt;=Sheet1!$F$1,H8&lt;=Sheet1!$G$1),"1",IF(AND(H8&gt;=Sheet1!$F$2,H8&lt;=Sheet1!$G$2),"2",IF(AND(H8&gt;=Sheet1!$F$3,H8&lt;=Sheet1!$G$3),"3",IF(AND(H8&gt;=Sheet1!$F$4,H8&lt;=Sheet1!$G$4),"4",IF(AND(H8&gt;=Sheet1!$F$5,H8&lt;=Sheet1!$G$5),"5",IF(AND(H8&gt;=Sheet1!$F$7,H8&lt;=Sheet1!$G$7),"7",IF(AND(H8&gt;=Sheet1!$F$8,H8&lt;=Sheet1!$G$8),"8",IF(OR(H8&gt;=Sheet1!$F$6,H8&lt;=Sheet1!$G$6),"6","ERROR")))))))))</f>
        <v/>
      </c>
      <c r="K8" s="4"/>
      <c r="L8" s="4"/>
      <c r="M8" s="6"/>
      <c r="N8" s="6"/>
      <c r="O8" s="8"/>
      <c r="P8" s="4"/>
      <c r="Q8" s="4"/>
      <c r="R8" s="5"/>
      <c r="S8" s="4"/>
      <c r="T8" s="4"/>
      <c r="U8" s="4"/>
      <c r="V8" s="4"/>
      <c r="W8" s="4"/>
      <c r="X8" s="4"/>
      <c r="Y8" s="4"/>
      <c r="Z8" s="4"/>
      <c r="AA8" s="4"/>
      <c r="AB8" s="4"/>
      <c r="AC8" s="50"/>
      <c r="AD8" s="50"/>
      <c r="AE8" s="50"/>
    </row>
    <row r="9" spans="1:32">
      <c r="A9" s="8"/>
      <c r="B9" s="8"/>
      <c r="C9" s="65"/>
      <c r="D9" s="7"/>
      <c r="E9" s="7"/>
      <c r="F9" s="48" t="str">
        <f t="shared" si="0"/>
        <v xml:space="preserve"> </v>
      </c>
      <c r="G9" s="48" t="str">
        <f t="shared" si="1"/>
        <v xml:space="preserve"> </v>
      </c>
      <c r="H9" s="28"/>
      <c r="I9" s="48" t="str">
        <f>IF(H9="","",IF(Sheet1!$A$1=2,IF(AND(H9&gt;=Sheet1!$C$1,H9&lt;=Sheet1!$D$1),"1",IF(OR(H9&gt;=Sheet1!$C$2,H9&lt;=Sheet1!$D$2),"2","ERROR")),IF(AND(H9&gt;=Sheet1!$C$1,H9&lt;=Sheet1!$D$1),"1",IF(AND(H9&gt;=Sheet1!$C$2,H9&lt;=Sheet1!$D$2),"2",IF(OR(H9&gt;=Sheet1!$C$3,H9&lt;=Sheet1!$D$3),"3","ERROR")))))</f>
        <v/>
      </c>
      <c r="J9" s="49" t="str">
        <f>IF(H9="","",IF(AND(H9&gt;=Sheet1!$F$1,H9&lt;=Sheet1!$G$1),"1",IF(AND(H9&gt;=Sheet1!$F$2,H9&lt;=Sheet1!$G$2),"2",IF(AND(H9&gt;=Sheet1!$F$3,H9&lt;=Sheet1!$G$3),"3",IF(AND(H9&gt;=Sheet1!$F$4,H9&lt;=Sheet1!$G$4),"4",IF(AND(H9&gt;=Sheet1!$F$5,H9&lt;=Sheet1!$G$5),"5",IF(AND(H9&gt;=Sheet1!$F$7,H9&lt;=Sheet1!$G$7),"7",IF(AND(H9&gt;=Sheet1!$F$8,H9&lt;=Sheet1!$G$8),"8",IF(OR(H9&gt;=Sheet1!$F$6,H9&lt;=Sheet1!$G$6),"6","ERROR")))))))))</f>
        <v/>
      </c>
      <c r="K9" s="4"/>
      <c r="L9" s="4"/>
      <c r="M9" s="6"/>
      <c r="N9" s="6"/>
      <c r="O9" s="8"/>
      <c r="P9" s="4"/>
      <c r="Q9" s="4"/>
      <c r="R9" s="5"/>
      <c r="S9" s="4"/>
      <c r="T9" s="4"/>
      <c r="U9" s="4"/>
      <c r="V9" s="4"/>
      <c r="W9" s="4"/>
      <c r="X9" s="4"/>
      <c r="Y9" s="4"/>
      <c r="Z9" s="4"/>
      <c r="AA9" s="4"/>
      <c r="AB9" s="4"/>
      <c r="AC9" s="50"/>
      <c r="AD9" s="50"/>
      <c r="AE9" s="50"/>
    </row>
    <row r="10" spans="1:32">
      <c r="A10" s="8"/>
      <c r="B10" s="8"/>
      <c r="C10" s="65"/>
      <c r="D10" s="7"/>
      <c r="E10" s="7"/>
      <c r="F10" s="48" t="str">
        <f t="shared" si="0"/>
        <v xml:space="preserve"> </v>
      </c>
      <c r="G10" s="48" t="str">
        <f t="shared" si="1"/>
        <v xml:space="preserve"> </v>
      </c>
      <c r="H10" s="28"/>
      <c r="I10" s="48" t="str">
        <f>IF(H10="","",IF(Sheet1!$A$1=2,IF(AND(H10&gt;=Sheet1!$C$1,H10&lt;=Sheet1!$D$1),"1",IF(OR(H10&gt;=Sheet1!$C$2,H10&lt;=Sheet1!$D$2),"2","ERROR")),IF(AND(H10&gt;=Sheet1!$C$1,H10&lt;=Sheet1!$D$1),"1",IF(AND(H10&gt;=Sheet1!$C$2,H10&lt;=Sheet1!$D$2),"2",IF(OR(H10&gt;=Sheet1!$C$3,H10&lt;=Sheet1!$D$3),"3","ERROR")))))</f>
        <v/>
      </c>
      <c r="J10" s="49" t="str">
        <f>IF(H10="","",IF(AND(H10&gt;=Sheet1!$F$1,H10&lt;=Sheet1!$G$1),"1",IF(AND(H10&gt;=Sheet1!$F$2,H10&lt;=Sheet1!$G$2),"2",IF(AND(H10&gt;=Sheet1!$F$3,H10&lt;=Sheet1!$G$3),"3",IF(AND(H10&gt;=Sheet1!$F$4,H10&lt;=Sheet1!$G$4),"4",IF(AND(H10&gt;=Sheet1!$F$5,H10&lt;=Sheet1!$G$5),"5",IF(AND(H10&gt;=Sheet1!$F$7,H10&lt;=Sheet1!$G$7),"7",IF(AND(H10&gt;=Sheet1!$F$8,H10&lt;=Sheet1!$G$8),"8",IF(OR(H10&gt;=Sheet1!$F$6,H10&lt;=Sheet1!$G$6),"6","ERROR")))))))))</f>
        <v/>
      </c>
      <c r="K10" s="4"/>
      <c r="L10" s="4"/>
      <c r="M10" s="6"/>
      <c r="N10" s="6"/>
      <c r="O10" s="8"/>
      <c r="P10" s="4"/>
      <c r="Q10" s="4"/>
      <c r="R10" s="5"/>
      <c r="S10" s="4"/>
      <c r="T10" s="4"/>
      <c r="U10" s="4"/>
      <c r="V10" s="4"/>
      <c r="W10" s="4"/>
      <c r="X10" s="4"/>
      <c r="Y10" s="4"/>
      <c r="Z10" s="4"/>
      <c r="AA10" s="4"/>
      <c r="AB10" s="4"/>
      <c r="AC10" s="50"/>
      <c r="AD10" s="50"/>
      <c r="AE10" s="50"/>
    </row>
    <row r="11" spans="1:32">
      <c r="A11" s="4"/>
      <c r="B11" s="4"/>
      <c r="C11" s="65"/>
      <c r="D11" s="7"/>
      <c r="E11" s="7"/>
      <c r="F11" s="48" t="str">
        <f t="shared" si="0"/>
        <v xml:space="preserve"> </v>
      </c>
      <c r="G11" s="48" t="str">
        <f t="shared" si="1"/>
        <v xml:space="preserve"> </v>
      </c>
      <c r="H11" s="28"/>
      <c r="I11" s="48" t="str">
        <f>IF(H11="","",IF(Sheet1!$A$1=2,IF(AND(H11&gt;=Sheet1!$C$1,H11&lt;=Sheet1!$D$1),"1",IF(OR(H11&gt;=Sheet1!$C$2,H11&lt;=Sheet1!$D$2),"2","ERROR")),IF(AND(H11&gt;=Sheet1!$C$1,H11&lt;=Sheet1!$D$1),"1",IF(AND(H11&gt;=Sheet1!$C$2,H11&lt;=Sheet1!$D$2),"2",IF(OR(H11&gt;=Sheet1!$C$3,H11&lt;=Sheet1!$D$3),"3","ERROR")))))</f>
        <v/>
      </c>
      <c r="J11" s="49" t="str">
        <f>IF(H11="","",IF(AND(H11&gt;=Sheet1!$F$1,H11&lt;=Sheet1!$G$1),"1",IF(AND(H11&gt;=Sheet1!$F$2,H11&lt;=Sheet1!$G$2),"2",IF(AND(H11&gt;=Sheet1!$F$3,H11&lt;=Sheet1!$G$3),"3",IF(AND(H11&gt;=Sheet1!$F$4,H11&lt;=Sheet1!$G$4),"4",IF(AND(H11&gt;=Sheet1!$F$5,H11&lt;=Sheet1!$G$5),"5",IF(AND(H11&gt;=Sheet1!$F$7,H11&lt;=Sheet1!$G$7),"7",IF(AND(H11&gt;=Sheet1!$F$8,H11&lt;=Sheet1!$G$8),"8",IF(OR(H11&gt;=Sheet1!$F$6,H11&lt;=Sheet1!$G$6),"6","ERROR")))))))))</f>
        <v/>
      </c>
      <c r="K11" s="4"/>
      <c r="L11" s="4"/>
      <c r="M11" s="6"/>
      <c r="N11" s="6"/>
      <c r="O11" s="8"/>
      <c r="P11" s="4"/>
      <c r="Q11" s="4"/>
      <c r="R11" s="5"/>
      <c r="S11" s="4"/>
      <c r="T11" s="4"/>
      <c r="U11" s="4"/>
      <c r="V11" s="4"/>
      <c r="W11" s="4"/>
      <c r="X11" s="4"/>
      <c r="Y11" s="4"/>
      <c r="Z11" s="4"/>
      <c r="AA11" s="4"/>
      <c r="AB11" s="4"/>
      <c r="AC11" s="50"/>
      <c r="AD11" s="50"/>
      <c r="AE11" s="50"/>
    </row>
    <row r="12" spans="1:32">
      <c r="A12" s="8"/>
      <c r="B12" s="8"/>
      <c r="C12" s="65"/>
      <c r="D12" s="7"/>
      <c r="E12" s="7"/>
      <c r="F12" s="48" t="str">
        <f t="shared" si="0"/>
        <v xml:space="preserve"> </v>
      </c>
      <c r="G12" s="48" t="str">
        <f t="shared" si="1"/>
        <v xml:space="preserve"> </v>
      </c>
      <c r="H12" s="28"/>
      <c r="I12" s="48" t="str">
        <f>IF(H12="","",IF(Sheet1!$A$1=2,IF(AND(H12&gt;=Sheet1!$C$1,H12&lt;=Sheet1!$D$1),"1",IF(OR(H12&gt;=Sheet1!$C$2,H12&lt;=Sheet1!$D$2),"2","ERROR")),IF(AND(H12&gt;=Sheet1!$C$1,H12&lt;=Sheet1!$D$1),"1",IF(AND(H12&gt;=Sheet1!$C$2,H12&lt;=Sheet1!$D$2),"2",IF(OR(H12&gt;=Sheet1!$C$3,H12&lt;=Sheet1!$D$3),"3","ERROR")))))</f>
        <v/>
      </c>
      <c r="J12" s="49" t="str">
        <f>IF(H12="","",IF(AND(H12&gt;=Sheet1!$F$1,H12&lt;=Sheet1!$G$1),"1",IF(AND(H12&gt;=Sheet1!$F$2,H12&lt;=Sheet1!$G$2),"2",IF(AND(H12&gt;=Sheet1!$F$3,H12&lt;=Sheet1!$G$3),"3",IF(AND(H12&gt;=Sheet1!$F$4,H12&lt;=Sheet1!$G$4),"4",IF(AND(H12&gt;=Sheet1!$F$5,H12&lt;=Sheet1!$G$5),"5",IF(AND(H12&gt;=Sheet1!$F$7,H12&lt;=Sheet1!$G$7),"7",IF(AND(H12&gt;=Sheet1!$F$8,H12&lt;=Sheet1!$G$8),"8",IF(OR(H12&gt;=Sheet1!$F$6,H12&lt;=Sheet1!$G$6),"6","ERROR")))))))))</f>
        <v/>
      </c>
      <c r="K12" s="4"/>
      <c r="L12" s="4"/>
      <c r="M12" s="6"/>
      <c r="N12" s="6"/>
      <c r="O12" s="8"/>
      <c r="P12" s="4"/>
      <c r="Q12" s="4"/>
      <c r="R12" s="5"/>
      <c r="S12" s="4"/>
      <c r="T12" s="4"/>
      <c r="U12" s="4"/>
      <c r="V12" s="4"/>
      <c r="W12" s="4"/>
      <c r="X12" s="4"/>
      <c r="Y12" s="4"/>
      <c r="Z12" s="4"/>
      <c r="AA12" s="4"/>
      <c r="AB12" s="4"/>
      <c r="AC12" s="50"/>
      <c r="AD12" s="50"/>
      <c r="AE12" s="50"/>
    </row>
    <row r="13" spans="1:32">
      <c r="A13" s="8"/>
      <c r="B13" s="8"/>
      <c r="C13" s="65"/>
      <c r="D13" s="7"/>
      <c r="E13" s="7"/>
      <c r="F13" s="48" t="str">
        <f t="shared" si="0"/>
        <v xml:space="preserve"> </v>
      </c>
      <c r="G13" s="48" t="str">
        <f t="shared" si="1"/>
        <v xml:space="preserve"> </v>
      </c>
      <c r="H13" s="28"/>
      <c r="I13" s="48" t="str">
        <f>IF(H13="","",IF(Sheet1!$A$1=2,IF(AND(H13&gt;=Sheet1!$C$1,H13&lt;=Sheet1!$D$1),"1",IF(OR(H13&gt;=Sheet1!$C$2,H13&lt;=Sheet1!$D$2),"2","ERROR")),IF(AND(H13&gt;=Sheet1!$C$1,H13&lt;=Sheet1!$D$1),"1",IF(AND(H13&gt;=Sheet1!$C$2,H13&lt;=Sheet1!$D$2),"2",IF(OR(H13&gt;=Sheet1!$C$3,H13&lt;=Sheet1!$D$3),"3","ERROR")))))</f>
        <v/>
      </c>
      <c r="J13" s="49" t="str">
        <f>IF(H13="","",IF(AND(H13&gt;=Sheet1!$F$1,H13&lt;=Sheet1!$G$1),"1",IF(AND(H13&gt;=Sheet1!$F$2,H13&lt;=Sheet1!$G$2),"2",IF(AND(H13&gt;=Sheet1!$F$3,H13&lt;=Sheet1!$G$3),"3",IF(AND(H13&gt;=Sheet1!$F$4,H13&lt;=Sheet1!$G$4),"4",IF(AND(H13&gt;=Sheet1!$F$5,H13&lt;=Sheet1!$G$5),"5",IF(AND(H13&gt;=Sheet1!$F$7,H13&lt;=Sheet1!$G$7),"7",IF(AND(H13&gt;=Sheet1!$F$8,H13&lt;=Sheet1!$G$8),"8",IF(OR(H13&gt;=Sheet1!$F$6,H13&lt;=Sheet1!$G$6),"6","ERROR")))))))))</f>
        <v/>
      </c>
      <c r="K13" s="4"/>
      <c r="L13" s="4"/>
      <c r="M13" s="6"/>
      <c r="N13" s="6"/>
      <c r="O13" s="8"/>
      <c r="P13" s="4"/>
      <c r="Q13" s="4"/>
      <c r="R13" s="5"/>
      <c r="S13" s="4"/>
      <c r="T13" s="4"/>
      <c r="U13" s="4"/>
      <c r="V13" s="4"/>
      <c r="W13" s="4"/>
      <c r="X13" s="4"/>
      <c r="Y13" s="4"/>
      <c r="Z13" s="4"/>
      <c r="AA13" s="4"/>
      <c r="AB13" s="4"/>
      <c r="AC13" s="50"/>
      <c r="AD13" s="50"/>
      <c r="AE13" s="50"/>
    </row>
    <row r="14" spans="1:32">
      <c r="A14" s="4"/>
      <c r="B14" s="4"/>
      <c r="C14" s="65"/>
      <c r="D14" s="7"/>
      <c r="E14" s="7"/>
      <c r="F14" s="48" t="str">
        <f t="shared" si="0"/>
        <v xml:space="preserve"> </v>
      </c>
      <c r="G14" s="48" t="str">
        <f t="shared" si="1"/>
        <v xml:space="preserve"> </v>
      </c>
      <c r="H14" s="28"/>
      <c r="I14" s="48" t="str">
        <f>IF(H14="","",IF(Sheet1!$A$1=2,IF(AND(H14&gt;=Sheet1!$C$1,H14&lt;=Sheet1!$D$1),"1",IF(OR(H14&gt;=Sheet1!$C$2,H14&lt;=Sheet1!$D$2),"2","ERROR")),IF(AND(H14&gt;=Sheet1!$C$1,H14&lt;=Sheet1!$D$1),"1",IF(AND(H14&gt;=Sheet1!$C$2,H14&lt;=Sheet1!$D$2),"2",IF(OR(H14&gt;=Sheet1!$C$3,H14&lt;=Sheet1!$D$3),"3","ERROR")))))</f>
        <v/>
      </c>
      <c r="J14" s="49" t="str">
        <f>IF(H14="","",IF(AND(H14&gt;=Sheet1!$F$1,H14&lt;=Sheet1!$G$1),"1",IF(AND(H14&gt;=Sheet1!$F$2,H14&lt;=Sheet1!$G$2),"2",IF(AND(H14&gt;=Sheet1!$F$3,H14&lt;=Sheet1!$G$3),"3",IF(AND(H14&gt;=Sheet1!$F$4,H14&lt;=Sheet1!$G$4),"4",IF(AND(H14&gt;=Sheet1!$F$5,H14&lt;=Sheet1!$G$5),"5",IF(AND(H14&gt;=Sheet1!$F$7,H14&lt;=Sheet1!$G$7),"7",IF(AND(H14&gt;=Sheet1!$F$8,H14&lt;=Sheet1!$G$8),"8",IF(OR(H14&gt;=Sheet1!$F$6,H14&lt;=Sheet1!$G$6),"6","ERROR")))))))))</f>
        <v/>
      </c>
      <c r="K14" s="4"/>
      <c r="L14" s="4"/>
      <c r="M14" s="6"/>
      <c r="N14" s="6"/>
      <c r="O14" s="8"/>
      <c r="P14" s="4"/>
      <c r="Q14" s="4"/>
      <c r="R14" s="5"/>
      <c r="S14" s="4"/>
      <c r="T14" s="4"/>
      <c r="U14" s="4"/>
      <c r="V14" s="4"/>
      <c r="W14" s="4"/>
      <c r="X14" s="4"/>
      <c r="Y14" s="4"/>
      <c r="Z14" s="4"/>
      <c r="AA14" s="4"/>
      <c r="AB14" s="4"/>
      <c r="AC14" s="50"/>
      <c r="AD14" s="50"/>
      <c r="AE14" s="50"/>
    </row>
    <row r="15" spans="1:32">
      <c r="A15" s="4"/>
      <c r="B15" s="4"/>
      <c r="C15" s="65"/>
      <c r="D15" s="7"/>
      <c r="E15" s="7"/>
      <c r="F15" s="48" t="str">
        <f t="shared" si="0"/>
        <v xml:space="preserve"> </v>
      </c>
      <c r="G15" s="48" t="str">
        <f t="shared" si="1"/>
        <v xml:space="preserve"> </v>
      </c>
      <c r="H15" s="28"/>
      <c r="I15" s="48" t="str">
        <f>IF(H15="","",IF(Sheet1!$A$1=2,IF(AND(H15&gt;=Sheet1!$C$1,H15&lt;=Sheet1!$D$1),"1",IF(OR(H15&gt;=Sheet1!$C$2,H15&lt;=Sheet1!$D$2),"2","ERROR")),IF(AND(H15&gt;=Sheet1!$C$1,H15&lt;=Sheet1!$D$1),"1",IF(AND(H15&gt;=Sheet1!$C$2,H15&lt;=Sheet1!$D$2),"2",IF(OR(H15&gt;=Sheet1!$C$3,H15&lt;=Sheet1!$D$3),"3","ERROR")))))</f>
        <v/>
      </c>
      <c r="J15" s="49" t="str">
        <f>IF(H15="","",IF(AND(H15&gt;=Sheet1!$F$1,H15&lt;=Sheet1!$G$1),"1",IF(AND(H15&gt;=Sheet1!$F$2,H15&lt;=Sheet1!$G$2),"2",IF(AND(H15&gt;=Sheet1!$F$3,H15&lt;=Sheet1!$G$3),"3",IF(AND(H15&gt;=Sheet1!$F$4,H15&lt;=Sheet1!$G$4),"4",IF(AND(H15&gt;=Sheet1!$F$5,H15&lt;=Sheet1!$G$5),"5",IF(AND(H15&gt;=Sheet1!$F$7,H15&lt;=Sheet1!$G$7),"7",IF(AND(H15&gt;=Sheet1!$F$8,H15&lt;=Sheet1!$G$8),"8",IF(OR(H15&gt;=Sheet1!$F$6,H15&lt;=Sheet1!$G$6),"6","ERROR")))))))))</f>
        <v/>
      </c>
      <c r="K15" s="4"/>
      <c r="L15" s="4"/>
      <c r="M15" s="6"/>
      <c r="N15" s="6"/>
      <c r="O15" s="8"/>
      <c r="P15" s="4"/>
      <c r="Q15" s="4"/>
      <c r="R15" s="5"/>
      <c r="S15" s="4"/>
      <c r="T15" s="4"/>
      <c r="U15" s="4"/>
      <c r="V15" s="4"/>
      <c r="W15" s="4"/>
      <c r="X15" s="4"/>
      <c r="Y15" s="4"/>
      <c r="Z15" s="4"/>
      <c r="AA15" s="4"/>
      <c r="AB15" s="4"/>
      <c r="AC15" s="50"/>
      <c r="AD15" s="50"/>
      <c r="AE15" s="50"/>
    </row>
    <row r="16" spans="1:32">
      <c r="A16" s="8"/>
      <c r="B16" s="8"/>
      <c r="C16" s="65"/>
      <c r="D16" s="7"/>
      <c r="E16" s="7"/>
      <c r="F16" s="48" t="str">
        <f t="shared" si="0"/>
        <v xml:space="preserve"> </v>
      </c>
      <c r="G16" s="48" t="str">
        <f t="shared" si="1"/>
        <v xml:space="preserve"> </v>
      </c>
      <c r="H16" s="28"/>
      <c r="I16" s="48" t="str">
        <f>IF(H16="","",IF(Sheet1!$A$1=2,IF(AND(H16&gt;=Sheet1!$C$1,H16&lt;=Sheet1!$D$1),"1",IF(OR(H16&gt;=Sheet1!$C$2,H16&lt;=Sheet1!$D$2),"2","ERROR")),IF(AND(H16&gt;=Sheet1!$C$1,H16&lt;=Sheet1!$D$1),"1",IF(AND(H16&gt;=Sheet1!$C$2,H16&lt;=Sheet1!$D$2),"2",IF(OR(H16&gt;=Sheet1!$C$3,H16&lt;=Sheet1!$D$3),"3","ERROR")))))</f>
        <v/>
      </c>
      <c r="J16" s="49" t="str">
        <f>IF(H16="","",IF(AND(H16&gt;=Sheet1!$F$1,H16&lt;=Sheet1!$G$1),"1",IF(AND(H16&gt;=Sheet1!$F$2,H16&lt;=Sheet1!$G$2),"2",IF(AND(H16&gt;=Sheet1!$F$3,H16&lt;=Sheet1!$G$3),"3",IF(AND(H16&gt;=Sheet1!$F$4,H16&lt;=Sheet1!$G$4),"4",IF(AND(H16&gt;=Sheet1!$F$5,H16&lt;=Sheet1!$G$5),"5",IF(AND(H16&gt;=Sheet1!$F$7,H16&lt;=Sheet1!$G$7),"7",IF(AND(H16&gt;=Sheet1!$F$8,H16&lt;=Sheet1!$G$8),"8",IF(OR(H16&gt;=Sheet1!$F$6,H16&lt;=Sheet1!$G$6),"6","ERROR")))))))))</f>
        <v/>
      </c>
      <c r="K16" s="4"/>
      <c r="L16" s="4"/>
      <c r="M16" s="6"/>
      <c r="N16" s="6"/>
      <c r="O16" s="8"/>
      <c r="P16" s="4"/>
      <c r="Q16" s="4"/>
      <c r="R16" s="5"/>
      <c r="S16" s="4"/>
      <c r="T16" s="4"/>
      <c r="U16" s="4"/>
      <c r="V16" s="4"/>
      <c r="W16" s="4"/>
      <c r="X16" s="4"/>
      <c r="Y16" s="4"/>
      <c r="Z16" s="4"/>
      <c r="AA16" s="4"/>
      <c r="AB16" s="4"/>
      <c r="AC16" s="50"/>
      <c r="AD16" s="50"/>
      <c r="AE16" s="50"/>
    </row>
    <row r="17" spans="1:31">
      <c r="A17" s="4"/>
      <c r="B17" s="4"/>
      <c r="C17" s="65"/>
      <c r="D17" s="7"/>
      <c r="E17" s="7"/>
      <c r="F17" s="48" t="str">
        <f t="shared" si="0"/>
        <v xml:space="preserve"> </v>
      </c>
      <c r="G17" s="48" t="str">
        <f t="shared" si="1"/>
        <v xml:space="preserve"> </v>
      </c>
      <c r="H17" s="28"/>
      <c r="I17" s="48" t="str">
        <f>IF(H17="","",IF(Sheet1!$A$1=2,IF(AND(H17&gt;=Sheet1!$C$1,H17&lt;=Sheet1!$D$1),"1",IF(OR(H17&gt;=Sheet1!$C$2,H17&lt;=Sheet1!$D$2),"2","ERROR")),IF(AND(H17&gt;=Sheet1!$C$1,H17&lt;=Sheet1!$D$1),"1",IF(AND(H17&gt;=Sheet1!$C$2,H17&lt;=Sheet1!$D$2),"2",IF(OR(H17&gt;=Sheet1!$C$3,H17&lt;=Sheet1!$D$3),"3","ERROR")))))</f>
        <v/>
      </c>
      <c r="J17" s="49" t="str">
        <f>IF(H17="","",IF(AND(H17&gt;=Sheet1!$F$1,H17&lt;=Sheet1!$G$1),"1",IF(AND(H17&gt;=Sheet1!$F$2,H17&lt;=Sheet1!$G$2),"2",IF(AND(H17&gt;=Sheet1!$F$3,H17&lt;=Sheet1!$G$3),"3",IF(AND(H17&gt;=Sheet1!$F$4,H17&lt;=Sheet1!$G$4),"4",IF(AND(H17&gt;=Sheet1!$F$5,H17&lt;=Sheet1!$G$5),"5",IF(AND(H17&gt;=Sheet1!$F$7,H17&lt;=Sheet1!$G$7),"7",IF(AND(H17&gt;=Sheet1!$F$8,H17&lt;=Sheet1!$G$8),"8",IF(OR(H17&gt;=Sheet1!$F$6,H17&lt;=Sheet1!$G$6),"6","ERROR")))))))))</f>
        <v/>
      </c>
      <c r="K17" s="4"/>
      <c r="L17" s="4"/>
      <c r="M17" s="6"/>
      <c r="N17" s="6"/>
      <c r="O17" s="8"/>
      <c r="P17" s="4"/>
      <c r="Q17" s="4"/>
      <c r="R17" s="5"/>
      <c r="S17" s="4"/>
      <c r="T17" s="4"/>
      <c r="U17" s="4"/>
      <c r="V17" s="4"/>
      <c r="W17" s="4"/>
      <c r="X17" s="4"/>
      <c r="Y17" s="4"/>
      <c r="Z17" s="4"/>
      <c r="AA17" s="4"/>
      <c r="AB17" s="4"/>
      <c r="AC17" s="50"/>
      <c r="AD17" s="50"/>
      <c r="AE17" s="50"/>
    </row>
    <row r="18" spans="1:31">
      <c r="A18" s="8"/>
      <c r="B18" s="8"/>
      <c r="C18" s="65"/>
      <c r="D18" s="7"/>
      <c r="E18" s="7"/>
      <c r="F18" s="48" t="str">
        <f t="shared" si="0"/>
        <v xml:space="preserve"> </v>
      </c>
      <c r="G18" s="48" t="str">
        <f t="shared" si="1"/>
        <v xml:space="preserve"> </v>
      </c>
      <c r="H18" s="28"/>
      <c r="I18" s="48" t="str">
        <f>IF(H18="","",IF(Sheet1!$A$1=2,IF(AND(H18&gt;=Sheet1!$C$1,H18&lt;=Sheet1!$D$1),"1",IF(OR(H18&gt;=Sheet1!$C$2,H18&lt;=Sheet1!$D$2),"2","ERROR")),IF(AND(H18&gt;=Sheet1!$C$1,H18&lt;=Sheet1!$D$1),"1",IF(AND(H18&gt;=Sheet1!$C$2,H18&lt;=Sheet1!$D$2),"2",IF(OR(H18&gt;=Sheet1!$C$3,H18&lt;=Sheet1!$D$3),"3","ERROR")))))</f>
        <v/>
      </c>
      <c r="J18" s="49" t="str">
        <f>IF(H18="","",IF(AND(H18&gt;=Sheet1!$F$1,H18&lt;=Sheet1!$G$1),"1",IF(AND(H18&gt;=Sheet1!$F$2,H18&lt;=Sheet1!$G$2),"2",IF(AND(H18&gt;=Sheet1!$F$3,H18&lt;=Sheet1!$G$3),"3",IF(AND(H18&gt;=Sheet1!$F$4,H18&lt;=Sheet1!$G$4),"4",IF(AND(H18&gt;=Sheet1!$F$5,H18&lt;=Sheet1!$G$5),"5",IF(AND(H18&gt;=Sheet1!$F$7,H18&lt;=Sheet1!$G$7),"7",IF(AND(H18&gt;=Sheet1!$F$8,H18&lt;=Sheet1!$G$8),"8",IF(OR(H18&gt;=Sheet1!$F$6,H18&lt;=Sheet1!$G$6),"6","ERROR")))))))))</f>
        <v/>
      </c>
      <c r="K18" s="4"/>
      <c r="L18" s="4"/>
      <c r="M18" s="6"/>
      <c r="N18" s="6"/>
      <c r="O18" s="8"/>
      <c r="P18" s="4"/>
      <c r="Q18" s="4"/>
      <c r="R18" s="5"/>
      <c r="S18" s="4"/>
      <c r="T18" s="4"/>
      <c r="U18" s="4"/>
      <c r="V18" s="4"/>
      <c r="W18" s="4"/>
      <c r="X18" s="4"/>
      <c r="Y18" s="4"/>
      <c r="Z18" s="4"/>
      <c r="AA18" s="4"/>
      <c r="AB18" s="4"/>
      <c r="AC18" s="50"/>
      <c r="AD18" s="50"/>
      <c r="AE18" s="50"/>
    </row>
    <row r="19" spans="1:31">
      <c r="A19" s="8"/>
      <c r="B19" s="8"/>
      <c r="C19" s="65"/>
      <c r="D19" s="7"/>
      <c r="E19" s="7"/>
      <c r="F19" s="48" t="str">
        <f t="shared" si="0"/>
        <v xml:space="preserve"> </v>
      </c>
      <c r="G19" s="48" t="str">
        <f t="shared" si="1"/>
        <v xml:space="preserve"> </v>
      </c>
      <c r="H19" s="28"/>
      <c r="I19" s="48" t="str">
        <f>IF(H19="","",IF(Sheet1!$A$1=2,IF(AND(H19&gt;=Sheet1!$C$1,H19&lt;=Sheet1!$D$1),"1",IF(OR(H19&gt;=Sheet1!$C$2,H19&lt;=Sheet1!$D$2),"2","ERROR")),IF(AND(H19&gt;=Sheet1!$C$1,H19&lt;=Sheet1!$D$1),"1",IF(AND(H19&gt;=Sheet1!$C$2,H19&lt;=Sheet1!$D$2),"2",IF(OR(H19&gt;=Sheet1!$C$3,H19&lt;=Sheet1!$D$3),"3","ERROR")))))</f>
        <v/>
      </c>
      <c r="J19" s="49" t="str">
        <f>IF(H19="","",IF(AND(H19&gt;=Sheet1!$F$1,H19&lt;=Sheet1!$G$1),"1",IF(AND(H19&gt;=Sheet1!$F$2,H19&lt;=Sheet1!$G$2),"2",IF(AND(H19&gt;=Sheet1!$F$3,H19&lt;=Sheet1!$G$3),"3",IF(AND(H19&gt;=Sheet1!$F$4,H19&lt;=Sheet1!$G$4),"4",IF(AND(H19&gt;=Sheet1!$F$5,H19&lt;=Sheet1!$G$5),"5",IF(AND(H19&gt;=Sheet1!$F$7,H19&lt;=Sheet1!$G$7),"7",IF(AND(H19&gt;=Sheet1!$F$8,H19&lt;=Sheet1!$G$8),"8",IF(OR(H19&gt;=Sheet1!$F$6,H19&lt;=Sheet1!$G$6),"6","ERROR")))))))))</f>
        <v/>
      </c>
      <c r="K19" s="4"/>
      <c r="L19" s="4"/>
      <c r="M19" s="6"/>
      <c r="N19" s="6"/>
      <c r="O19" s="8"/>
      <c r="P19" s="4"/>
      <c r="Q19" s="4"/>
      <c r="R19" s="5"/>
      <c r="S19" s="4"/>
      <c r="T19" s="4"/>
      <c r="U19" s="4"/>
      <c r="V19" s="4"/>
      <c r="W19" s="4"/>
      <c r="X19" s="4"/>
      <c r="Y19" s="4"/>
      <c r="Z19" s="4"/>
      <c r="AA19" s="4"/>
      <c r="AB19" s="4"/>
      <c r="AC19" s="50"/>
      <c r="AD19" s="50"/>
      <c r="AE19" s="50"/>
    </row>
    <row r="20" spans="1:31">
      <c r="A20" s="8"/>
      <c r="B20" s="8"/>
      <c r="C20" s="65"/>
      <c r="D20" s="7"/>
      <c r="E20" s="7"/>
      <c r="F20" s="48" t="str">
        <f t="shared" si="0"/>
        <v xml:space="preserve"> </v>
      </c>
      <c r="G20" s="48" t="str">
        <f t="shared" si="1"/>
        <v xml:space="preserve"> </v>
      </c>
      <c r="H20" s="28"/>
      <c r="I20" s="48" t="str">
        <f>IF(H20="","",IF(Sheet1!$A$1=2,IF(AND(H20&gt;=Sheet1!$C$1,H20&lt;=Sheet1!$D$1),"1",IF(OR(H20&gt;=Sheet1!$C$2,H20&lt;=Sheet1!$D$2),"2","ERROR")),IF(AND(H20&gt;=Sheet1!$C$1,H20&lt;=Sheet1!$D$1),"1",IF(AND(H20&gt;=Sheet1!$C$2,H20&lt;=Sheet1!$D$2),"2",IF(OR(H20&gt;=Sheet1!$C$3,H20&lt;=Sheet1!$D$3),"3","ERROR")))))</f>
        <v/>
      </c>
      <c r="J20" s="49" t="str">
        <f>IF(H20="","",IF(AND(H20&gt;=Sheet1!$F$1,H20&lt;=Sheet1!$G$1),"1",IF(AND(H20&gt;=Sheet1!$F$2,H20&lt;=Sheet1!$G$2),"2",IF(AND(H20&gt;=Sheet1!$F$3,H20&lt;=Sheet1!$G$3),"3",IF(AND(H20&gt;=Sheet1!$F$4,H20&lt;=Sheet1!$G$4),"4",IF(AND(H20&gt;=Sheet1!$F$5,H20&lt;=Sheet1!$G$5),"5",IF(AND(H20&gt;=Sheet1!$F$7,H20&lt;=Sheet1!$G$7),"7",IF(AND(H20&gt;=Sheet1!$F$8,H20&lt;=Sheet1!$G$8),"8",IF(OR(H20&gt;=Sheet1!$F$6,H20&lt;=Sheet1!$G$6),"6","ERROR")))))))))</f>
        <v/>
      </c>
      <c r="K20" s="4"/>
      <c r="L20" s="4"/>
      <c r="M20" s="6"/>
      <c r="N20" s="6"/>
      <c r="O20" s="8"/>
      <c r="P20" s="4"/>
      <c r="Q20" s="4"/>
      <c r="R20" s="5"/>
      <c r="S20" s="4"/>
      <c r="T20" s="4"/>
      <c r="U20" s="4"/>
      <c r="V20" s="4"/>
      <c r="W20" s="4"/>
      <c r="X20" s="4"/>
      <c r="Y20" s="4"/>
      <c r="Z20" s="4"/>
      <c r="AA20" s="4"/>
      <c r="AB20" s="4"/>
      <c r="AC20" s="50"/>
      <c r="AD20" s="50"/>
      <c r="AE20" s="50"/>
    </row>
    <row r="21" spans="1:31">
      <c r="A21" s="4"/>
      <c r="B21" s="4"/>
      <c r="C21" s="65"/>
      <c r="D21" s="7"/>
      <c r="E21" s="7"/>
      <c r="F21" s="48" t="str">
        <f t="shared" si="0"/>
        <v xml:space="preserve"> </v>
      </c>
      <c r="G21" s="48" t="str">
        <f t="shared" si="1"/>
        <v xml:space="preserve"> </v>
      </c>
      <c r="H21" s="28"/>
      <c r="I21" s="48" t="str">
        <f>IF(H21="","",IF(Sheet1!$A$1=2,IF(AND(H21&gt;=Sheet1!$C$1,H21&lt;=Sheet1!$D$1),"1",IF(OR(H21&gt;=Sheet1!$C$2,H21&lt;=Sheet1!$D$2),"2","ERROR")),IF(AND(H21&gt;=Sheet1!$C$1,H21&lt;=Sheet1!$D$1),"1",IF(AND(H21&gt;=Sheet1!$C$2,H21&lt;=Sheet1!$D$2),"2",IF(OR(H21&gt;=Sheet1!$C$3,H21&lt;=Sheet1!$D$3),"3","ERROR")))))</f>
        <v/>
      </c>
      <c r="J21" s="49" t="str">
        <f>IF(H21="","",IF(AND(H21&gt;=Sheet1!$F$1,H21&lt;=Sheet1!$G$1),"1",IF(AND(H21&gt;=Sheet1!$F$2,H21&lt;=Sheet1!$G$2),"2",IF(AND(H21&gt;=Sheet1!$F$3,H21&lt;=Sheet1!$G$3),"3",IF(AND(H21&gt;=Sheet1!$F$4,H21&lt;=Sheet1!$G$4),"4",IF(AND(H21&gt;=Sheet1!$F$5,H21&lt;=Sheet1!$G$5),"5",IF(AND(H21&gt;=Sheet1!$F$7,H21&lt;=Sheet1!$G$7),"7",IF(AND(H21&gt;=Sheet1!$F$8,H21&lt;=Sheet1!$G$8),"8",IF(OR(H21&gt;=Sheet1!$F$6,H21&lt;=Sheet1!$G$6),"6","ERROR")))))))))</f>
        <v/>
      </c>
      <c r="K21" s="4"/>
      <c r="L21" s="4"/>
      <c r="M21" s="6"/>
      <c r="N21" s="6"/>
      <c r="O21" s="8"/>
      <c r="P21" s="4"/>
      <c r="Q21" s="4"/>
      <c r="R21" s="5"/>
      <c r="S21" s="4"/>
      <c r="T21" s="4"/>
      <c r="U21" s="4"/>
      <c r="V21" s="4"/>
      <c r="W21" s="4"/>
      <c r="X21" s="4"/>
      <c r="Y21" s="4"/>
      <c r="Z21" s="4"/>
      <c r="AA21" s="4"/>
      <c r="AB21" s="4"/>
      <c r="AC21" s="50"/>
      <c r="AD21" s="50"/>
      <c r="AE21" s="50"/>
    </row>
    <row r="22" spans="1:31">
      <c r="A22" s="8"/>
      <c r="B22" s="8"/>
      <c r="C22" s="65"/>
      <c r="D22" s="7"/>
      <c r="E22" s="7"/>
      <c r="F22" s="48" t="str">
        <f t="shared" si="0"/>
        <v xml:space="preserve"> </v>
      </c>
      <c r="G22" s="48" t="str">
        <f t="shared" si="1"/>
        <v xml:space="preserve"> </v>
      </c>
      <c r="H22" s="28"/>
      <c r="I22" s="48" t="str">
        <f>IF(H22="","",IF(Sheet1!$A$1=2,IF(AND(H22&gt;=Sheet1!$C$1,H22&lt;=Sheet1!$D$1),"1",IF(OR(H22&gt;=Sheet1!$C$2,H22&lt;=Sheet1!$D$2),"2","ERROR")),IF(AND(H22&gt;=Sheet1!$C$1,H22&lt;=Sheet1!$D$1),"1",IF(AND(H22&gt;=Sheet1!$C$2,H22&lt;=Sheet1!$D$2),"2",IF(OR(H22&gt;=Sheet1!$C$3,H22&lt;=Sheet1!$D$3),"3","ERROR")))))</f>
        <v/>
      </c>
      <c r="J22" s="49" t="str">
        <f>IF(H22="","",IF(AND(H22&gt;=Sheet1!$F$1,H22&lt;=Sheet1!$G$1),"1",IF(AND(H22&gt;=Sheet1!$F$2,H22&lt;=Sheet1!$G$2),"2",IF(AND(H22&gt;=Sheet1!$F$3,H22&lt;=Sheet1!$G$3),"3",IF(AND(H22&gt;=Sheet1!$F$4,H22&lt;=Sheet1!$G$4),"4",IF(AND(H22&gt;=Sheet1!$F$5,H22&lt;=Sheet1!$G$5),"5",IF(AND(H22&gt;=Sheet1!$F$7,H22&lt;=Sheet1!$G$7),"7",IF(AND(H22&gt;=Sheet1!$F$8,H22&lt;=Sheet1!$G$8),"8",IF(OR(H22&gt;=Sheet1!$F$6,H22&lt;=Sheet1!$G$6),"6","ERROR")))))))))</f>
        <v/>
      </c>
      <c r="K22" s="4"/>
      <c r="L22" s="4"/>
      <c r="M22" s="6"/>
      <c r="N22" s="6"/>
      <c r="O22" s="8"/>
      <c r="P22" s="4"/>
      <c r="Q22" s="4"/>
      <c r="R22" s="5"/>
      <c r="S22" s="4"/>
      <c r="T22" s="4"/>
      <c r="U22" s="4"/>
      <c r="V22" s="4"/>
      <c r="W22" s="4"/>
      <c r="X22" s="4"/>
      <c r="Y22" s="4"/>
      <c r="Z22" s="4"/>
      <c r="AA22" s="4"/>
      <c r="AB22" s="4"/>
      <c r="AC22" s="50"/>
      <c r="AD22" s="50"/>
      <c r="AE22" s="50"/>
    </row>
    <row r="23" spans="1:31">
      <c r="A23" s="4"/>
      <c r="B23" s="4"/>
      <c r="C23" s="65"/>
      <c r="D23" s="7"/>
      <c r="E23" s="7"/>
      <c r="F23" s="48" t="str">
        <f t="shared" si="0"/>
        <v xml:space="preserve"> </v>
      </c>
      <c r="G23" s="48" t="str">
        <f t="shared" si="1"/>
        <v xml:space="preserve"> </v>
      </c>
      <c r="H23" s="28"/>
      <c r="I23" s="48" t="str">
        <f>IF(H23="","",IF(Sheet1!$A$1=2,IF(AND(H23&gt;=Sheet1!$C$1,H23&lt;=Sheet1!$D$1),"1",IF(OR(H23&gt;=Sheet1!$C$2,H23&lt;=Sheet1!$D$2),"2","ERROR")),IF(AND(H23&gt;=Sheet1!$C$1,H23&lt;=Sheet1!$D$1),"1",IF(AND(H23&gt;=Sheet1!$C$2,H23&lt;=Sheet1!$D$2),"2",IF(OR(H23&gt;=Sheet1!$C$3,H23&lt;=Sheet1!$D$3),"3","ERROR")))))</f>
        <v/>
      </c>
      <c r="J23" s="49" t="str">
        <f>IF(H23="","",IF(AND(H23&gt;=Sheet1!$F$1,H23&lt;=Sheet1!$G$1),"1",IF(AND(H23&gt;=Sheet1!$F$2,H23&lt;=Sheet1!$G$2),"2",IF(AND(H23&gt;=Sheet1!$F$3,H23&lt;=Sheet1!$G$3),"3",IF(AND(H23&gt;=Sheet1!$F$4,H23&lt;=Sheet1!$G$4),"4",IF(AND(H23&gt;=Sheet1!$F$5,H23&lt;=Sheet1!$G$5),"5",IF(AND(H23&gt;=Sheet1!$F$7,H23&lt;=Sheet1!$G$7),"7",IF(AND(H23&gt;=Sheet1!$F$8,H23&lt;=Sheet1!$G$8),"8",IF(OR(H23&gt;=Sheet1!$F$6,H23&lt;=Sheet1!$G$6),"6","ERROR")))))))))</f>
        <v/>
      </c>
      <c r="K23" s="4"/>
      <c r="L23" s="4"/>
      <c r="M23" s="6"/>
      <c r="N23" s="6"/>
      <c r="O23" s="8"/>
      <c r="P23" s="4"/>
      <c r="Q23" s="4"/>
      <c r="R23" s="5"/>
      <c r="S23" s="4"/>
      <c r="T23" s="4"/>
      <c r="U23" s="4"/>
      <c r="V23" s="4"/>
      <c r="W23" s="4"/>
      <c r="X23" s="4"/>
      <c r="Y23" s="4"/>
      <c r="Z23" s="4"/>
      <c r="AA23" s="4"/>
      <c r="AB23" s="4"/>
      <c r="AC23" s="50"/>
      <c r="AD23" s="50"/>
      <c r="AE23" s="50"/>
    </row>
    <row r="24" spans="1:31">
      <c r="A24" s="4"/>
      <c r="B24" s="4"/>
      <c r="C24" s="65"/>
      <c r="D24" s="7"/>
      <c r="E24" s="7"/>
      <c r="F24" s="48" t="str">
        <f t="shared" si="0"/>
        <v xml:space="preserve"> </v>
      </c>
      <c r="G24" s="48" t="str">
        <f t="shared" si="1"/>
        <v xml:space="preserve"> </v>
      </c>
      <c r="H24" s="28"/>
      <c r="I24" s="48" t="str">
        <f>IF(H24="","",IF(Sheet1!$A$1=2,IF(AND(H24&gt;=Sheet1!$C$1,H24&lt;=Sheet1!$D$1),"1",IF(OR(H24&gt;=Sheet1!$C$2,H24&lt;=Sheet1!$D$2),"2","ERROR")),IF(AND(H24&gt;=Sheet1!$C$1,H24&lt;=Sheet1!$D$1),"1",IF(AND(H24&gt;=Sheet1!$C$2,H24&lt;=Sheet1!$D$2),"2",IF(OR(H24&gt;=Sheet1!$C$3,H24&lt;=Sheet1!$D$3),"3","ERROR")))))</f>
        <v/>
      </c>
      <c r="J24" s="49" t="str">
        <f>IF(H24="","",IF(AND(H24&gt;=Sheet1!$F$1,H24&lt;=Sheet1!$G$1),"1",IF(AND(H24&gt;=Sheet1!$F$2,H24&lt;=Sheet1!$G$2),"2",IF(AND(H24&gt;=Sheet1!$F$3,H24&lt;=Sheet1!$G$3),"3",IF(AND(H24&gt;=Sheet1!$F$4,H24&lt;=Sheet1!$G$4),"4",IF(AND(H24&gt;=Sheet1!$F$5,H24&lt;=Sheet1!$G$5),"5",IF(AND(H24&gt;=Sheet1!$F$7,H24&lt;=Sheet1!$G$7),"7",IF(AND(H24&gt;=Sheet1!$F$8,H24&lt;=Sheet1!$G$8),"8",IF(OR(H24&gt;=Sheet1!$F$6,H24&lt;=Sheet1!$G$6),"6","ERROR")))))))))</f>
        <v/>
      </c>
      <c r="K24" s="4"/>
      <c r="L24" s="4"/>
      <c r="M24" s="6"/>
      <c r="N24" s="6"/>
      <c r="O24" s="8"/>
      <c r="P24" s="4"/>
      <c r="Q24" s="4"/>
      <c r="R24" s="5"/>
      <c r="S24" s="4"/>
      <c r="T24" s="4"/>
      <c r="U24" s="4"/>
      <c r="V24" s="4"/>
      <c r="W24" s="4"/>
      <c r="X24" s="4"/>
      <c r="Y24" s="4"/>
      <c r="Z24" s="4"/>
      <c r="AA24" s="4"/>
      <c r="AB24" s="4"/>
      <c r="AC24" s="50"/>
      <c r="AD24" s="50"/>
      <c r="AE24" s="50"/>
    </row>
    <row r="25" spans="1:31">
      <c r="A25" s="4"/>
      <c r="B25" s="4"/>
      <c r="C25" s="65"/>
      <c r="D25" s="7"/>
      <c r="E25" s="7"/>
      <c r="F25" s="48" t="str">
        <f t="shared" si="0"/>
        <v xml:space="preserve"> </v>
      </c>
      <c r="G25" s="48" t="str">
        <f t="shared" si="1"/>
        <v xml:space="preserve"> </v>
      </c>
      <c r="H25" s="28"/>
      <c r="I25" s="48" t="str">
        <f>IF(H25="","",IF(Sheet1!$A$1=2,IF(AND(H25&gt;=Sheet1!$C$1,H25&lt;=Sheet1!$D$1),"1",IF(OR(H25&gt;=Sheet1!$C$2,H25&lt;=Sheet1!$D$2),"2","ERROR")),IF(AND(H25&gt;=Sheet1!$C$1,H25&lt;=Sheet1!$D$1),"1",IF(AND(H25&gt;=Sheet1!$C$2,H25&lt;=Sheet1!$D$2),"2",IF(OR(H25&gt;=Sheet1!$C$3,H25&lt;=Sheet1!$D$3),"3","ERROR")))))</f>
        <v/>
      </c>
      <c r="J25" s="49" t="str">
        <f>IF(H25="","",IF(AND(H25&gt;=Sheet1!$F$1,H25&lt;=Sheet1!$G$1),"1",IF(AND(H25&gt;=Sheet1!$F$2,H25&lt;=Sheet1!$G$2),"2",IF(AND(H25&gt;=Sheet1!$F$3,H25&lt;=Sheet1!$G$3),"3",IF(AND(H25&gt;=Sheet1!$F$4,H25&lt;=Sheet1!$G$4),"4",IF(AND(H25&gt;=Sheet1!$F$5,H25&lt;=Sheet1!$G$5),"5",IF(AND(H25&gt;=Sheet1!$F$7,H25&lt;=Sheet1!$G$7),"7",IF(AND(H25&gt;=Sheet1!$F$8,H25&lt;=Sheet1!$G$8),"8",IF(OR(H25&gt;=Sheet1!$F$6,H25&lt;=Sheet1!$G$6),"6","ERROR")))))))))</f>
        <v/>
      </c>
      <c r="K25" s="4"/>
      <c r="L25" s="4"/>
      <c r="M25" s="6"/>
      <c r="N25" s="6"/>
      <c r="O25" s="8"/>
      <c r="P25" s="4"/>
      <c r="Q25" s="4"/>
      <c r="R25" s="5"/>
      <c r="S25" s="4"/>
      <c r="T25" s="4"/>
      <c r="U25" s="4"/>
      <c r="V25" s="4"/>
      <c r="W25" s="4"/>
      <c r="X25" s="4"/>
      <c r="Y25" s="4"/>
      <c r="Z25" s="4"/>
      <c r="AA25" s="4"/>
      <c r="AB25" s="4"/>
      <c r="AC25" s="50"/>
      <c r="AD25" s="50"/>
      <c r="AE25" s="50"/>
    </row>
    <row r="26" spans="1:31">
      <c r="A26" s="4"/>
      <c r="B26" s="4"/>
      <c r="C26" s="65"/>
      <c r="D26" s="7"/>
      <c r="E26" s="7"/>
      <c r="F26" s="48" t="str">
        <f t="shared" si="0"/>
        <v xml:space="preserve"> </v>
      </c>
      <c r="G26" s="48" t="str">
        <f t="shared" si="1"/>
        <v xml:space="preserve"> </v>
      </c>
      <c r="H26" s="28"/>
      <c r="I26" s="48" t="str">
        <f>IF(H26="","",IF(Sheet1!$A$1=2,IF(AND(H26&gt;=Sheet1!$C$1,H26&lt;=Sheet1!$D$1),"1",IF(OR(H26&gt;=Sheet1!$C$2,H26&lt;=Sheet1!$D$2),"2","ERROR")),IF(AND(H26&gt;=Sheet1!$C$1,H26&lt;=Sheet1!$D$1),"1",IF(AND(H26&gt;=Sheet1!$C$2,H26&lt;=Sheet1!$D$2),"2",IF(OR(H26&gt;=Sheet1!$C$3,H26&lt;=Sheet1!$D$3),"3","ERROR")))))</f>
        <v/>
      </c>
      <c r="J26" s="49" t="str">
        <f>IF(H26="","",IF(AND(H26&gt;=Sheet1!$F$1,H26&lt;=Sheet1!$G$1),"1",IF(AND(H26&gt;=Sheet1!$F$2,H26&lt;=Sheet1!$G$2),"2",IF(AND(H26&gt;=Sheet1!$F$3,H26&lt;=Sheet1!$G$3),"3",IF(AND(H26&gt;=Sheet1!$F$4,H26&lt;=Sheet1!$G$4),"4",IF(AND(H26&gt;=Sheet1!$F$5,H26&lt;=Sheet1!$G$5),"5",IF(AND(H26&gt;=Sheet1!$F$7,H26&lt;=Sheet1!$G$7),"7",IF(AND(H26&gt;=Sheet1!$F$8,H26&lt;=Sheet1!$G$8),"8",IF(OR(H26&gt;=Sheet1!$F$6,H26&lt;=Sheet1!$G$6),"6","ERROR")))))))))</f>
        <v/>
      </c>
      <c r="K26" s="4"/>
      <c r="L26" s="4"/>
      <c r="M26" s="6"/>
      <c r="N26" s="6"/>
      <c r="O26" s="8"/>
      <c r="P26" s="4"/>
      <c r="Q26" s="4"/>
      <c r="R26" s="5"/>
      <c r="S26" s="4"/>
      <c r="T26" s="4"/>
      <c r="U26" s="4"/>
      <c r="V26" s="4"/>
      <c r="W26" s="4"/>
      <c r="X26" s="4"/>
      <c r="Y26" s="4"/>
      <c r="Z26" s="4"/>
      <c r="AA26" s="4"/>
      <c r="AB26" s="4"/>
      <c r="AC26" s="50"/>
      <c r="AD26" s="50"/>
      <c r="AE26" s="50"/>
    </row>
    <row r="27" spans="1:31">
      <c r="A27" s="4"/>
      <c r="B27" s="4"/>
      <c r="C27" s="65"/>
      <c r="D27" s="7"/>
      <c r="E27" s="7"/>
      <c r="F27" s="48" t="str">
        <f t="shared" si="0"/>
        <v xml:space="preserve"> </v>
      </c>
      <c r="G27" s="48" t="str">
        <f t="shared" si="1"/>
        <v xml:space="preserve"> </v>
      </c>
      <c r="H27" s="28"/>
      <c r="I27" s="48" t="str">
        <f>IF(H27="","",IF(Sheet1!$A$1=2,IF(AND(H27&gt;=Sheet1!$C$1,H27&lt;=Sheet1!$D$1),"1",IF(OR(H27&gt;=Sheet1!$C$2,H27&lt;=Sheet1!$D$2),"2","ERROR")),IF(AND(H27&gt;=Sheet1!$C$1,H27&lt;=Sheet1!$D$1),"1",IF(AND(H27&gt;=Sheet1!$C$2,H27&lt;=Sheet1!$D$2),"2",IF(OR(H27&gt;=Sheet1!$C$3,H27&lt;=Sheet1!$D$3),"3","ERROR")))))</f>
        <v/>
      </c>
      <c r="J27" s="49" t="str">
        <f>IF(H27="","",IF(AND(H27&gt;=Sheet1!$F$1,H27&lt;=Sheet1!$G$1),"1",IF(AND(H27&gt;=Sheet1!$F$2,H27&lt;=Sheet1!$G$2),"2",IF(AND(H27&gt;=Sheet1!$F$3,H27&lt;=Sheet1!$G$3),"3",IF(AND(H27&gt;=Sheet1!$F$4,H27&lt;=Sheet1!$G$4),"4",IF(AND(H27&gt;=Sheet1!$F$5,H27&lt;=Sheet1!$G$5),"5",IF(AND(H27&gt;=Sheet1!$F$7,H27&lt;=Sheet1!$G$7),"7",IF(AND(H27&gt;=Sheet1!$F$8,H27&lt;=Sheet1!$G$8),"8",IF(OR(H27&gt;=Sheet1!$F$6,H27&lt;=Sheet1!$G$6),"6","ERROR")))))))))</f>
        <v/>
      </c>
      <c r="K27" s="4"/>
      <c r="L27" s="4"/>
      <c r="M27" s="6"/>
      <c r="N27" s="6"/>
      <c r="O27" s="8"/>
      <c r="P27" s="4"/>
      <c r="Q27" s="4"/>
      <c r="R27" s="5"/>
      <c r="S27" s="4"/>
      <c r="T27" s="4"/>
      <c r="U27" s="4"/>
      <c r="V27" s="4"/>
      <c r="W27" s="4"/>
      <c r="X27" s="4"/>
      <c r="Y27" s="4"/>
      <c r="Z27" s="4"/>
      <c r="AA27" s="4"/>
      <c r="AB27" s="4"/>
      <c r="AC27" s="50"/>
      <c r="AD27" s="50"/>
      <c r="AE27" s="50"/>
    </row>
    <row r="28" spans="1:31">
      <c r="A28" s="4"/>
      <c r="B28" s="4"/>
      <c r="C28" s="65"/>
      <c r="D28" s="7"/>
      <c r="E28" s="7"/>
      <c r="F28" s="48" t="str">
        <f t="shared" si="0"/>
        <v xml:space="preserve"> </v>
      </c>
      <c r="G28" s="48" t="str">
        <f t="shared" si="1"/>
        <v xml:space="preserve"> </v>
      </c>
      <c r="H28" s="28"/>
      <c r="I28" s="48" t="str">
        <f>IF(H28="","",IF(Sheet1!$A$1=2,IF(AND(H28&gt;=Sheet1!$C$1,H28&lt;=Sheet1!$D$1),"1",IF(OR(H28&gt;=Sheet1!$C$2,H28&lt;=Sheet1!$D$2),"2","ERROR")),IF(AND(H28&gt;=Sheet1!$C$1,H28&lt;=Sheet1!$D$1),"1",IF(AND(H28&gt;=Sheet1!$C$2,H28&lt;=Sheet1!$D$2),"2",IF(OR(H28&gt;=Sheet1!$C$3,H28&lt;=Sheet1!$D$3),"3","ERROR")))))</f>
        <v/>
      </c>
      <c r="J28" s="49" t="str">
        <f>IF(H28="","",IF(AND(H28&gt;=Sheet1!$F$1,H28&lt;=Sheet1!$G$1),"1",IF(AND(H28&gt;=Sheet1!$F$2,H28&lt;=Sheet1!$G$2),"2",IF(AND(H28&gt;=Sheet1!$F$3,H28&lt;=Sheet1!$G$3),"3",IF(AND(H28&gt;=Sheet1!$F$4,H28&lt;=Sheet1!$G$4),"4",IF(AND(H28&gt;=Sheet1!$F$5,H28&lt;=Sheet1!$G$5),"5",IF(AND(H28&gt;=Sheet1!$F$7,H28&lt;=Sheet1!$G$7),"7",IF(AND(H28&gt;=Sheet1!$F$8,H28&lt;=Sheet1!$G$8),"8",IF(OR(H28&gt;=Sheet1!$F$6,H28&lt;=Sheet1!$G$6),"6","ERROR")))))))))</f>
        <v/>
      </c>
      <c r="K28" s="4"/>
      <c r="L28" s="4"/>
      <c r="M28" s="6"/>
      <c r="N28" s="6"/>
      <c r="O28" s="8"/>
      <c r="P28" s="4"/>
      <c r="Q28" s="4"/>
      <c r="R28" s="5"/>
      <c r="S28" s="4"/>
      <c r="T28" s="4"/>
      <c r="U28" s="4"/>
      <c r="V28" s="4"/>
      <c r="W28" s="4"/>
      <c r="X28" s="4"/>
      <c r="Y28" s="4"/>
      <c r="Z28" s="4"/>
      <c r="AA28" s="4"/>
      <c r="AB28" s="4"/>
      <c r="AC28" s="50"/>
      <c r="AD28" s="50"/>
      <c r="AE28" s="50"/>
    </row>
    <row r="29" spans="1:31">
      <c r="A29" s="4"/>
      <c r="B29" s="4"/>
      <c r="C29" s="65"/>
      <c r="D29" s="7"/>
      <c r="E29" s="7"/>
      <c r="F29" s="48" t="str">
        <f t="shared" si="0"/>
        <v xml:space="preserve"> </v>
      </c>
      <c r="G29" s="48" t="str">
        <f t="shared" si="1"/>
        <v xml:space="preserve"> </v>
      </c>
      <c r="H29" s="28"/>
      <c r="I29" s="48" t="str">
        <f>IF(H29="","",IF(Sheet1!$A$1=2,IF(AND(H29&gt;=Sheet1!$C$1,H29&lt;=Sheet1!$D$1),"1",IF(OR(H29&gt;=Sheet1!$C$2,H29&lt;=Sheet1!$D$2),"2","ERROR")),IF(AND(H29&gt;=Sheet1!$C$1,H29&lt;=Sheet1!$D$1),"1",IF(AND(H29&gt;=Sheet1!$C$2,H29&lt;=Sheet1!$D$2),"2",IF(OR(H29&gt;=Sheet1!$C$3,H29&lt;=Sheet1!$D$3),"3","ERROR")))))</f>
        <v/>
      </c>
      <c r="J29" s="49" t="str">
        <f>IF(H29="","",IF(AND(H29&gt;=Sheet1!$F$1,H29&lt;=Sheet1!$G$1),"1",IF(AND(H29&gt;=Sheet1!$F$2,H29&lt;=Sheet1!$G$2),"2",IF(AND(H29&gt;=Sheet1!$F$3,H29&lt;=Sheet1!$G$3),"3",IF(AND(H29&gt;=Sheet1!$F$4,H29&lt;=Sheet1!$G$4),"4",IF(AND(H29&gt;=Sheet1!$F$5,H29&lt;=Sheet1!$G$5),"5",IF(AND(H29&gt;=Sheet1!$F$7,H29&lt;=Sheet1!$G$7),"7",IF(AND(H29&gt;=Sheet1!$F$8,H29&lt;=Sheet1!$G$8),"8",IF(OR(H29&gt;=Sheet1!$F$6,H29&lt;=Sheet1!$G$6),"6","ERROR")))))))))</f>
        <v/>
      </c>
      <c r="K29" s="4"/>
      <c r="L29" s="4"/>
      <c r="M29" s="6"/>
      <c r="N29" s="6"/>
      <c r="O29" s="8"/>
      <c r="P29" s="4"/>
      <c r="Q29" s="4"/>
      <c r="R29" s="5"/>
      <c r="S29" s="4"/>
      <c r="T29" s="4"/>
      <c r="U29" s="4"/>
      <c r="V29" s="4"/>
      <c r="W29" s="4"/>
      <c r="X29" s="4"/>
      <c r="Y29" s="4"/>
      <c r="Z29" s="4"/>
      <c r="AA29" s="4"/>
      <c r="AB29" s="4"/>
      <c r="AC29" s="50"/>
      <c r="AD29" s="50"/>
      <c r="AE29" s="50"/>
    </row>
    <row r="30" spans="1:31">
      <c r="A30" s="4"/>
      <c r="B30" s="4"/>
      <c r="C30" s="65"/>
      <c r="D30" s="7"/>
      <c r="E30" s="7"/>
      <c r="F30" s="48" t="str">
        <f t="shared" si="0"/>
        <v xml:space="preserve"> </v>
      </c>
      <c r="G30" s="48" t="str">
        <f t="shared" si="1"/>
        <v xml:space="preserve"> </v>
      </c>
      <c r="H30" s="28"/>
      <c r="I30" s="48" t="str">
        <f>IF(H30="","",IF(Sheet1!$A$1=2,IF(AND(H30&gt;=Sheet1!$C$1,H30&lt;=Sheet1!$D$1),"1",IF(OR(H30&gt;=Sheet1!$C$2,H30&lt;=Sheet1!$D$2),"2","ERROR")),IF(AND(H30&gt;=Sheet1!$C$1,H30&lt;=Sheet1!$D$1),"1",IF(AND(H30&gt;=Sheet1!$C$2,H30&lt;=Sheet1!$D$2),"2",IF(OR(H30&gt;=Sheet1!$C$3,H30&lt;=Sheet1!$D$3),"3","ERROR")))))</f>
        <v/>
      </c>
      <c r="J30" s="49" t="str">
        <f>IF(H30="","",IF(AND(H30&gt;=Sheet1!$F$1,H30&lt;=Sheet1!$G$1),"1",IF(AND(H30&gt;=Sheet1!$F$2,H30&lt;=Sheet1!$G$2),"2",IF(AND(H30&gt;=Sheet1!$F$3,H30&lt;=Sheet1!$G$3),"3",IF(AND(H30&gt;=Sheet1!$F$4,H30&lt;=Sheet1!$G$4),"4",IF(AND(H30&gt;=Sheet1!$F$5,H30&lt;=Sheet1!$G$5),"5",IF(AND(H30&gt;=Sheet1!$F$7,H30&lt;=Sheet1!$G$7),"7",IF(AND(H30&gt;=Sheet1!$F$8,H30&lt;=Sheet1!$G$8),"8",IF(OR(H30&gt;=Sheet1!$F$6,H30&lt;=Sheet1!$G$6),"6","ERROR")))))))))</f>
        <v/>
      </c>
      <c r="K30" s="4"/>
      <c r="L30" s="4"/>
      <c r="M30" s="6"/>
      <c r="N30" s="6"/>
      <c r="O30" s="8"/>
      <c r="P30" s="4"/>
      <c r="Q30" s="4"/>
      <c r="R30" s="5"/>
      <c r="S30" s="4"/>
      <c r="T30" s="4"/>
      <c r="U30" s="4"/>
      <c r="V30" s="4"/>
      <c r="W30" s="4"/>
      <c r="X30" s="4"/>
      <c r="Y30" s="4"/>
      <c r="Z30" s="4"/>
      <c r="AA30" s="4"/>
      <c r="AB30" s="4"/>
      <c r="AC30" s="50"/>
      <c r="AD30" s="50"/>
      <c r="AE30" s="50"/>
    </row>
    <row r="31" spans="1:31">
      <c r="A31" s="4"/>
      <c r="B31" s="4"/>
      <c r="C31" s="65"/>
      <c r="D31" s="7"/>
      <c r="E31" s="7"/>
      <c r="F31" s="48" t="str">
        <f t="shared" si="0"/>
        <v xml:space="preserve"> </v>
      </c>
      <c r="G31" s="48" t="str">
        <f t="shared" si="1"/>
        <v xml:space="preserve"> </v>
      </c>
      <c r="H31" s="28"/>
      <c r="I31" s="48" t="str">
        <f>IF(H31="","",IF(Sheet1!$A$1=2,IF(AND(H31&gt;=Sheet1!$C$1,H31&lt;=Sheet1!$D$1),"1",IF(OR(H31&gt;=Sheet1!$C$2,H31&lt;=Sheet1!$D$2),"2","ERROR")),IF(AND(H31&gt;=Sheet1!$C$1,H31&lt;=Sheet1!$D$1),"1",IF(AND(H31&gt;=Sheet1!$C$2,H31&lt;=Sheet1!$D$2),"2",IF(OR(H31&gt;=Sheet1!$C$3,H31&lt;=Sheet1!$D$3),"3","ERROR")))))</f>
        <v/>
      </c>
      <c r="J31" s="49" t="str">
        <f>IF(H31="","",IF(AND(H31&gt;=Sheet1!$F$1,H31&lt;=Sheet1!$G$1),"1",IF(AND(H31&gt;=Sheet1!$F$2,H31&lt;=Sheet1!$G$2),"2",IF(AND(H31&gt;=Sheet1!$F$3,H31&lt;=Sheet1!$G$3),"3",IF(AND(H31&gt;=Sheet1!$F$4,H31&lt;=Sheet1!$G$4),"4",IF(AND(H31&gt;=Sheet1!$F$5,H31&lt;=Sheet1!$G$5),"5",IF(AND(H31&gt;=Sheet1!$F$7,H31&lt;=Sheet1!$G$7),"7",IF(AND(H31&gt;=Sheet1!$F$8,H31&lt;=Sheet1!$G$8),"8",IF(OR(H31&gt;=Sheet1!$F$6,H31&lt;=Sheet1!$G$6),"6","ERROR")))))))))</f>
        <v/>
      </c>
      <c r="K31" s="4"/>
      <c r="L31" s="4"/>
      <c r="M31" s="6"/>
      <c r="N31" s="6"/>
      <c r="O31" s="8"/>
      <c r="P31" s="4"/>
      <c r="Q31" s="4"/>
      <c r="R31" s="5"/>
      <c r="S31" s="4"/>
      <c r="T31" s="4"/>
      <c r="U31" s="4"/>
      <c r="V31" s="4"/>
      <c r="W31" s="4"/>
      <c r="X31" s="4"/>
      <c r="Y31" s="4"/>
      <c r="Z31" s="4"/>
      <c r="AA31" s="4"/>
      <c r="AB31" s="4"/>
      <c r="AC31" s="50"/>
      <c r="AD31" s="50"/>
      <c r="AE31" s="50"/>
    </row>
    <row r="32" spans="1:31">
      <c r="A32" s="4"/>
      <c r="B32" s="4"/>
      <c r="C32" s="65"/>
      <c r="D32" s="7"/>
      <c r="E32" s="7"/>
      <c r="F32" s="48" t="str">
        <f t="shared" si="0"/>
        <v xml:space="preserve"> </v>
      </c>
      <c r="G32" s="48" t="str">
        <f t="shared" si="1"/>
        <v xml:space="preserve"> </v>
      </c>
      <c r="H32" s="28"/>
      <c r="I32" s="48" t="str">
        <f>IF(H32="","",IF(Sheet1!$A$1=2,IF(AND(H32&gt;=Sheet1!$C$1,H32&lt;=Sheet1!$D$1),"1",IF(OR(H32&gt;=Sheet1!$C$2,H32&lt;=Sheet1!$D$2),"2","ERROR")),IF(AND(H32&gt;=Sheet1!$C$1,H32&lt;=Sheet1!$D$1),"1",IF(AND(H32&gt;=Sheet1!$C$2,H32&lt;=Sheet1!$D$2),"2",IF(OR(H32&gt;=Sheet1!$C$3,H32&lt;=Sheet1!$D$3),"3","ERROR")))))</f>
        <v/>
      </c>
      <c r="J32" s="49" t="str">
        <f>IF(H32="","",IF(AND(H32&gt;=Sheet1!$F$1,H32&lt;=Sheet1!$G$1),"1",IF(AND(H32&gt;=Sheet1!$F$2,H32&lt;=Sheet1!$G$2),"2",IF(AND(H32&gt;=Sheet1!$F$3,H32&lt;=Sheet1!$G$3),"3",IF(AND(H32&gt;=Sheet1!$F$4,H32&lt;=Sheet1!$G$4),"4",IF(AND(H32&gt;=Sheet1!$F$5,H32&lt;=Sheet1!$G$5),"5",IF(AND(H32&gt;=Sheet1!$F$7,H32&lt;=Sheet1!$G$7),"7",IF(AND(H32&gt;=Sheet1!$F$8,H32&lt;=Sheet1!$G$8),"8",IF(OR(H32&gt;=Sheet1!$F$6,H32&lt;=Sheet1!$G$6),"6","ERROR")))))))))</f>
        <v/>
      </c>
      <c r="K32" s="4"/>
      <c r="L32" s="4"/>
      <c r="M32" s="6"/>
      <c r="N32" s="6"/>
      <c r="O32" s="8"/>
      <c r="P32" s="4"/>
      <c r="Q32" s="4"/>
      <c r="R32" s="5"/>
      <c r="S32" s="4"/>
      <c r="T32" s="4"/>
      <c r="U32" s="4"/>
      <c r="V32" s="4"/>
      <c r="W32" s="4"/>
      <c r="X32" s="4"/>
      <c r="Y32" s="4"/>
      <c r="Z32" s="4"/>
      <c r="AA32" s="4"/>
      <c r="AB32" s="4"/>
      <c r="AC32" s="50"/>
      <c r="AD32" s="50"/>
      <c r="AE32" s="50"/>
    </row>
    <row r="33" spans="1:31">
      <c r="A33" s="4"/>
      <c r="B33" s="4"/>
      <c r="C33" s="65"/>
      <c r="D33" s="7"/>
      <c r="E33" s="7"/>
      <c r="F33" s="48" t="str">
        <f t="shared" si="0"/>
        <v xml:space="preserve"> </v>
      </c>
      <c r="G33" s="48" t="str">
        <f t="shared" si="1"/>
        <v xml:space="preserve"> </v>
      </c>
      <c r="H33" s="28"/>
      <c r="I33" s="48" t="str">
        <f>IF(H33="","",IF(Sheet1!$A$1=2,IF(AND(H33&gt;=Sheet1!$C$1,H33&lt;=Sheet1!$D$1),"1",IF(OR(H33&gt;=Sheet1!$C$2,H33&lt;=Sheet1!$D$2),"2","ERROR")),IF(AND(H33&gt;=Sheet1!$C$1,H33&lt;=Sheet1!$D$1),"1",IF(AND(H33&gt;=Sheet1!$C$2,H33&lt;=Sheet1!$D$2),"2",IF(OR(H33&gt;=Sheet1!$C$3,H33&lt;=Sheet1!$D$3),"3","ERROR")))))</f>
        <v/>
      </c>
      <c r="J33" s="49" t="str">
        <f>IF(H33="","",IF(AND(H33&gt;=Sheet1!$F$1,H33&lt;=Sheet1!$G$1),"1",IF(AND(H33&gt;=Sheet1!$F$2,H33&lt;=Sheet1!$G$2),"2",IF(AND(H33&gt;=Sheet1!$F$3,H33&lt;=Sheet1!$G$3),"3",IF(AND(H33&gt;=Sheet1!$F$4,H33&lt;=Sheet1!$G$4),"4",IF(AND(H33&gt;=Sheet1!$F$5,H33&lt;=Sheet1!$G$5),"5",IF(AND(H33&gt;=Sheet1!$F$7,H33&lt;=Sheet1!$G$7),"7",IF(AND(H33&gt;=Sheet1!$F$8,H33&lt;=Sheet1!$G$8),"8",IF(OR(H33&gt;=Sheet1!$F$6,H33&lt;=Sheet1!$G$6),"6","ERROR")))))))))</f>
        <v/>
      </c>
      <c r="K33" s="4"/>
      <c r="L33" s="4"/>
      <c r="M33" s="6"/>
      <c r="N33" s="6"/>
      <c r="O33" s="8"/>
      <c r="P33" s="4"/>
      <c r="Q33" s="4"/>
      <c r="R33" s="5"/>
      <c r="S33" s="4"/>
      <c r="T33" s="4"/>
      <c r="U33" s="4"/>
      <c r="V33" s="4"/>
      <c r="W33" s="4"/>
      <c r="X33" s="4"/>
      <c r="Y33" s="4"/>
      <c r="Z33" s="4"/>
      <c r="AA33" s="4"/>
      <c r="AB33" s="4"/>
      <c r="AC33" s="50"/>
      <c r="AD33" s="50"/>
      <c r="AE33" s="50"/>
    </row>
    <row r="34" spans="1:31">
      <c r="A34" s="4"/>
      <c r="B34" s="4"/>
      <c r="C34" s="65"/>
      <c r="D34" s="7"/>
      <c r="E34" s="7"/>
      <c r="F34" s="48" t="str">
        <f t="shared" si="0"/>
        <v xml:space="preserve"> </v>
      </c>
      <c r="G34" s="48" t="str">
        <f t="shared" si="1"/>
        <v xml:space="preserve"> </v>
      </c>
      <c r="H34" s="28"/>
      <c r="I34" s="48" t="str">
        <f>IF(H34="","",IF(Sheet1!$A$1=2,IF(AND(H34&gt;=Sheet1!$C$1,H34&lt;=Sheet1!$D$1),"1",IF(OR(H34&gt;=Sheet1!$C$2,H34&lt;=Sheet1!$D$2),"2","ERROR")),IF(AND(H34&gt;=Sheet1!$C$1,H34&lt;=Sheet1!$D$1),"1",IF(AND(H34&gt;=Sheet1!$C$2,H34&lt;=Sheet1!$D$2),"2",IF(OR(H34&gt;=Sheet1!$C$3,H34&lt;=Sheet1!$D$3),"3","ERROR")))))</f>
        <v/>
      </c>
      <c r="J34" s="49" t="str">
        <f>IF(H34="","",IF(AND(H34&gt;=Sheet1!$F$1,H34&lt;=Sheet1!$G$1),"1",IF(AND(H34&gt;=Sheet1!$F$2,H34&lt;=Sheet1!$G$2),"2",IF(AND(H34&gt;=Sheet1!$F$3,H34&lt;=Sheet1!$G$3),"3",IF(AND(H34&gt;=Sheet1!$F$4,H34&lt;=Sheet1!$G$4),"4",IF(AND(H34&gt;=Sheet1!$F$5,H34&lt;=Sheet1!$G$5),"5",IF(AND(H34&gt;=Sheet1!$F$7,H34&lt;=Sheet1!$G$7),"7",IF(AND(H34&gt;=Sheet1!$F$8,H34&lt;=Sheet1!$G$8),"8",IF(OR(H34&gt;=Sheet1!$F$6,H34&lt;=Sheet1!$G$6),"6","ERROR")))))))))</f>
        <v/>
      </c>
      <c r="K34" s="4"/>
      <c r="L34" s="4"/>
      <c r="M34" s="6"/>
      <c r="N34" s="6"/>
      <c r="O34" s="8"/>
      <c r="P34" s="4"/>
      <c r="Q34" s="4"/>
      <c r="R34" s="5"/>
      <c r="S34" s="4"/>
      <c r="T34" s="4"/>
      <c r="U34" s="4"/>
      <c r="V34" s="4"/>
      <c r="W34" s="4"/>
      <c r="X34" s="4"/>
      <c r="Y34" s="4"/>
      <c r="Z34" s="4"/>
      <c r="AA34" s="4"/>
      <c r="AB34" s="4"/>
      <c r="AC34" s="50"/>
      <c r="AD34" s="50"/>
      <c r="AE34" s="50"/>
    </row>
    <row r="35" spans="1:31">
      <c r="A35" s="4"/>
      <c r="B35" s="4"/>
      <c r="C35" s="65"/>
      <c r="D35" s="7"/>
      <c r="E35" s="7"/>
      <c r="F35" s="48" t="str">
        <f t="shared" si="0"/>
        <v xml:space="preserve"> </v>
      </c>
      <c r="G35" s="48" t="str">
        <f t="shared" si="1"/>
        <v xml:space="preserve"> </v>
      </c>
      <c r="H35" s="28"/>
      <c r="I35" s="48" t="str">
        <f>IF(H35="","",IF(Sheet1!$A$1=2,IF(AND(H35&gt;=Sheet1!$C$1,H35&lt;=Sheet1!$D$1),"1",IF(OR(H35&gt;=Sheet1!$C$2,H35&lt;=Sheet1!$D$2),"2","ERROR")),IF(AND(H35&gt;=Sheet1!$C$1,H35&lt;=Sheet1!$D$1),"1",IF(AND(H35&gt;=Sheet1!$C$2,H35&lt;=Sheet1!$D$2),"2",IF(OR(H35&gt;=Sheet1!$C$3,H35&lt;=Sheet1!$D$3),"3","ERROR")))))</f>
        <v/>
      </c>
      <c r="J35" s="49" t="str">
        <f>IF(H35="","",IF(AND(H35&gt;=Sheet1!$F$1,H35&lt;=Sheet1!$G$1),"1",IF(AND(H35&gt;=Sheet1!$F$2,H35&lt;=Sheet1!$G$2),"2",IF(AND(H35&gt;=Sheet1!$F$3,H35&lt;=Sheet1!$G$3),"3",IF(AND(H35&gt;=Sheet1!$F$4,H35&lt;=Sheet1!$G$4),"4",IF(AND(H35&gt;=Sheet1!$F$5,H35&lt;=Sheet1!$G$5),"5",IF(AND(H35&gt;=Sheet1!$F$7,H35&lt;=Sheet1!$G$7),"7",IF(AND(H35&gt;=Sheet1!$F$8,H35&lt;=Sheet1!$G$8),"8",IF(OR(H35&gt;=Sheet1!$F$6,H35&lt;=Sheet1!$G$6),"6","ERROR")))))))))</f>
        <v/>
      </c>
      <c r="K35" s="4"/>
      <c r="L35" s="4"/>
      <c r="M35" s="6"/>
      <c r="N35" s="6"/>
      <c r="O35" s="8"/>
      <c r="P35" s="4"/>
      <c r="Q35" s="4"/>
      <c r="R35" s="5"/>
      <c r="S35" s="4"/>
      <c r="T35" s="4"/>
      <c r="U35" s="4"/>
      <c r="V35" s="4"/>
      <c r="W35" s="4"/>
      <c r="X35" s="4"/>
      <c r="Y35" s="4"/>
      <c r="Z35" s="4"/>
      <c r="AA35" s="4"/>
      <c r="AB35" s="4"/>
      <c r="AC35" s="50"/>
      <c r="AD35" s="50"/>
      <c r="AE35" s="50"/>
    </row>
    <row r="36" spans="1:31">
      <c r="A36" s="4"/>
      <c r="B36" s="4"/>
      <c r="C36" s="65"/>
      <c r="D36" s="7"/>
      <c r="E36" s="7"/>
      <c r="F36" s="48" t="str">
        <f t="shared" si="0"/>
        <v xml:space="preserve"> </v>
      </c>
      <c r="G36" s="48" t="str">
        <f t="shared" si="1"/>
        <v xml:space="preserve"> </v>
      </c>
      <c r="H36" s="28"/>
      <c r="I36" s="48" t="str">
        <f>IF(H36="","",IF(Sheet1!$A$1=2,IF(AND(H36&gt;=Sheet1!$C$1,H36&lt;=Sheet1!$D$1),"1",IF(OR(H36&gt;=Sheet1!$C$2,H36&lt;=Sheet1!$D$2),"2","ERROR")),IF(AND(H36&gt;=Sheet1!$C$1,H36&lt;=Sheet1!$D$1),"1",IF(AND(H36&gt;=Sheet1!$C$2,H36&lt;=Sheet1!$D$2),"2",IF(OR(H36&gt;=Sheet1!$C$3,H36&lt;=Sheet1!$D$3),"3","ERROR")))))</f>
        <v/>
      </c>
      <c r="J36" s="49" t="str">
        <f>IF(H36="","",IF(AND(H36&gt;=Sheet1!$F$1,H36&lt;=Sheet1!$G$1),"1",IF(AND(H36&gt;=Sheet1!$F$2,H36&lt;=Sheet1!$G$2),"2",IF(AND(H36&gt;=Sheet1!$F$3,H36&lt;=Sheet1!$G$3),"3",IF(AND(H36&gt;=Sheet1!$F$4,H36&lt;=Sheet1!$G$4),"4",IF(AND(H36&gt;=Sheet1!$F$5,H36&lt;=Sheet1!$G$5),"5",IF(AND(H36&gt;=Sheet1!$F$7,H36&lt;=Sheet1!$G$7),"7",IF(AND(H36&gt;=Sheet1!$F$8,H36&lt;=Sheet1!$G$8),"8",IF(OR(H36&gt;=Sheet1!$F$6,H36&lt;=Sheet1!$G$6),"6","ERROR")))))))))</f>
        <v/>
      </c>
      <c r="K36" s="4"/>
      <c r="L36" s="4"/>
      <c r="M36" s="6"/>
      <c r="N36" s="6"/>
      <c r="O36" s="8"/>
      <c r="P36" s="4"/>
      <c r="Q36" s="4"/>
      <c r="R36" s="5"/>
      <c r="S36" s="4"/>
      <c r="T36" s="4"/>
      <c r="U36" s="4"/>
      <c r="V36" s="4"/>
      <c r="W36" s="4"/>
      <c r="X36" s="4"/>
      <c r="Y36" s="4"/>
      <c r="Z36" s="4"/>
      <c r="AA36" s="4"/>
      <c r="AB36" s="4"/>
      <c r="AC36" s="50"/>
      <c r="AD36" s="50"/>
      <c r="AE36" s="50"/>
    </row>
    <row r="37" spans="1:31">
      <c r="A37" s="4"/>
      <c r="B37" s="4"/>
      <c r="C37" s="65"/>
      <c r="D37" s="7"/>
      <c r="E37" s="7"/>
      <c r="F37" s="48" t="str">
        <f t="shared" si="0"/>
        <v xml:space="preserve"> </v>
      </c>
      <c r="G37" s="48" t="str">
        <f t="shared" si="1"/>
        <v xml:space="preserve"> </v>
      </c>
      <c r="H37" s="28"/>
      <c r="I37" s="48" t="str">
        <f>IF(H37="","",IF(Sheet1!$A$1=2,IF(AND(H37&gt;=Sheet1!$C$1,H37&lt;=Sheet1!$D$1),"1",IF(OR(H37&gt;=Sheet1!$C$2,H37&lt;=Sheet1!$D$2),"2","ERROR")),IF(AND(H37&gt;=Sheet1!$C$1,H37&lt;=Sheet1!$D$1),"1",IF(AND(H37&gt;=Sheet1!$C$2,H37&lt;=Sheet1!$D$2),"2",IF(OR(H37&gt;=Sheet1!$C$3,H37&lt;=Sheet1!$D$3),"3","ERROR")))))</f>
        <v/>
      </c>
      <c r="J37" s="49" t="str">
        <f>IF(H37="","",IF(AND(H37&gt;=Sheet1!$F$1,H37&lt;=Sheet1!$G$1),"1",IF(AND(H37&gt;=Sheet1!$F$2,H37&lt;=Sheet1!$G$2),"2",IF(AND(H37&gt;=Sheet1!$F$3,H37&lt;=Sheet1!$G$3),"3",IF(AND(H37&gt;=Sheet1!$F$4,H37&lt;=Sheet1!$G$4),"4",IF(AND(H37&gt;=Sheet1!$F$5,H37&lt;=Sheet1!$G$5),"5",IF(AND(H37&gt;=Sheet1!$F$7,H37&lt;=Sheet1!$G$7),"7",IF(AND(H37&gt;=Sheet1!$F$8,H37&lt;=Sheet1!$G$8),"8",IF(OR(H37&gt;=Sheet1!$F$6,H37&lt;=Sheet1!$G$6),"6","ERROR")))))))))</f>
        <v/>
      </c>
      <c r="K37" s="4"/>
      <c r="L37" s="4"/>
      <c r="M37" s="6"/>
      <c r="N37" s="6"/>
      <c r="O37" s="8"/>
      <c r="P37" s="4"/>
      <c r="Q37" s="4"/>
      <c r="R37" s="5"/>
      <c r="S37" s="4"/>
      <c r="T37" s="4"/>
      <c r="U37" s="4"/>
      <c r="V37" s="4"/>
      <c r="W37" s="4"/>
      <c r="X37" s="4"/>
      <c r="Y37" s="4"/>
      <c r="Z37" s="4"/>
      <c r="AA37" s="4"/>
      <c r="AB37" s="4"/>
      <c r="AC37" s="50"/>
      <c r="AD37" s="50"/>
      <c r="AE37" s="50"/>
    </row>
    <row r="38" spans="1:31">
      <c r="A38" s="4"/>
      <c r="B38" s="4"/>
      <c r="C38" s="65"/>
      <c r="D38" s="7"/>
      <c r="E38" s="7"/>
      <c r="F38" s="48" t="str">
        <f t="shared" si="0"/>
        <v xml:space="preserve"> </v>
      </c>
      <c r="G38" s="48" t="str">
        <f t="shared" si="1"/>
        <v xml:space="preserve"> </v>
      </c>
      <c r="H38" s="28"/>
      <c r="I38" s="48" t="str">
        <f>IF(H38="","",IF(Sheet1!$A$1=2,IF(AND(H38&gt;=Sheet1!$C$1,H38&lt;=Sheet1!$D$1),"1",IF(OR(H38&gt;=Sheet1!$C$2,H38&lt;=Sheet1!$D$2),"2","ERROR")),IF(AND(H38&gt;=Sheet1!$C$1,H38&lt;=Sheet1!$D$1),"1",IF(AND(H38&gt;=Sheet1!$C$2,H38&lt;=Sheet1!$D$2),"2",IF(OR(H38&gt;=Sheet1!$C$3,H38&lt;=Sheet1!$D$3),"3","ERROR")))))</f>
        <v/>
      </c>
      <c r="J38" s="49" t="str">
        <f>IF(H38="","",IF(AND(H38&gt;=Sheet1!$F$1,H38&lt;=Sheet1!$G$1),"1",IF(AND(H38&gt;=Sheet1!$F$2,H38&lt;=Sheet1!$G$2),"2",IF(AND(H38&gt;=Sheet1!$F$3,H38&lt;=Sheet1!$G$3),"3",IF(AND(H38&gt;=Sheet1!$F$4,H38&lt;=Sheet1!$G$4),"4",IF(AND(H38&gt;=Sheet1!$F$5,H38&lt;=Sheet1!$G$5),"5",IF(AND(H38&gt;=Sheet1!$F$7,H38&lt;=Sheet1!$G$7),"7",IF(AND(H38&gt;=Sheet1!$F$8,H38&lt;=Sheet1!$G$8),"8",IF(OR(H38&gt;=Sheet1!$F$6,H38&lt;=Sheet1!$G$6),"6","ERROR")))))))))</f>
        <v/>
      </c>
      <c r="K38" s="4"/>
      <c r="L38" s="4"/>
      <c r="M38" s="6"/>
      <c r="N38" s="6"/>
      <c r="O38" s="8"/>
      <c r="P38" s="4"/>
      <c r="Q38" s="4"/>
      <c r="R38" s="5"/>
      <c r="S38" s="4"/>
      <c r="T38" s="4"/>
      <c r="U38" s="4"/>
      <c r="V38" s="4"/>
      <c r="W38" s="4"/>
      <c r="X38" s="4"/>
      <c r="Y38" s="4"/>
      <c r="Z38" s="4"/>
      <c r="AA38" s="4"/>
      <c r="AB38" s="4"/>
      <c r="AC38" s="50"/>
      <c r="AD38" s="50"/>
      <c r="AE38" s="50"/>
    </row>
    <row r="39" spans="1:31">
      <c r="A39" s="4"/>
      <c r="B39" s="4"/>
      <c r="C39" s="65"/>
      <c r="D39" s="7"/>
      <c r="E39" s="7"/>
      <c r="F39" s="48" t="str">
        <f t="shared" si="0"/>
        <v xml:space="preserve"> </v>
      </c>
      <c r="G39" s="48" t="str">
        <f t="shared" si="1"/>
        <v xml:space="preserve"> </v>
      </c>
      <c r="H39" s="28"/>
      <c r="I39" s="48" t="str">
        <f>IF(H39="","",IF(Sheet1!$A$1=2,IF(AND(H39&gt;=Sheet1!$C$1,H39&lt;=Sheet1!$D$1),"1",IF(OR(H39&gt;=Sheet1!$C$2,H39&lt;=Sheet1!$D$2),"2","ERROR")),IF(AND(H39&gt;=Sheet1!$C$1,H39&lt;=Sheet1!$D$1),"1",IF(AND(H39&gt;=Sheet1!$C$2,H39&lt;=Sheet1!$D$2),"2",IF(OR(H39&gt;=Sheet1!$C$3,H39&lt;=Sheet1!$D$3),"3","ERROR")))))</f>
        <v/>
      </c>
      <c r="J39" s="49" t="str">
        <f>IF(H39="","",IF(AND(H39&gt;=Sheet1!$F$1,H39&lt;=Sheet1!$G$1),"1",IF(AND(H39&gt;=Sheet1!$F$2,H39&lt;=Sheet1!$G$2),"2",IF(AND(H39&gt;=Sheet1!$F$3,H39&lt;=Sheet1!$G$3),"3",IF(AND(H39&gt;=Sheet1!$F$4,H39&lt;=Sheet1!$G$4),"4",IF(AND(H39&gt;=Sheet1!$F$5,H39&lt;=Sheet1!$G$5),"5",IF(AND(H39&gt;=Sheet1!$F$7,H39&lt;=Sheet1!$G$7),"7",IF(AND(H39&gt;=Sheet1!$F$8,H39&lt;=Sheet1!$G$8),"8",IF(OR(H39&gt;=Sheet1!$F$6,H39&lt;=Sheet1!$G$6),"6","ERROR")))))))))</f>
        <v/>
      </c>
      <c r="K39" s="4"/>
      <c r="L39" s="4"/>
      <c r="M39" s="6"/>
      <c r="N39" s="6"/>
      <c r="O39" s="8"/>
      <c r="P39" s="4"/>
      <c r="Q39" s="4"/>
      <c r="R39" s="5"/>
      <c r="S39" s="4"/>
      <c r="T39" s="4"/>
      <c r="U39" s="4"/>
      <c r="V39" s="4"/>
      <c r="W39" s="4"/>
      <c r="X39" s="4"/>
      <c r="Y39" s="4"/>
      <c r="Z39" s="4"/>
      <c r="AA39" s="4"/>
      <c r="AB39" s="4"/>
      <c r="AC39" s="50"/>
      <c r="AD39" s="50"/>
      <c r="AE39" s="50"/>
    </row>
    <row r="40" spans="1:31">
      <c r="A40" s="4"/>
      <c r="B40" s="4"/>
      <c r="C40" s="65"/>
      <c r="D40" s="7"/>
      <c r="E40" s="7"/>
      <c r="F40" s="48" t="str">
        <f t="shared" si="0"/>
        <v xml:space="preserve"> </v>
      </c>
      <c r="G40" s="48" t="str">
        <f t="shared" si="1"/>
        <v xml:space="preserve"> </v>
      </c>
      <c r="H40" s="28"/>
      <c r="I40" s="48" t="str">
        <f>IF(H40="","",IF(Sheet1!$A$1=2,IF(AND(H40&gt;=Sheet1!$C$1,H40&lt;=Sheet1!$D$1),"1",IF(OR(H40&gt;=Sheet1!$C$2,H40&lt;=Sheet1!$D$2),"2","ERROR")),IF(AND(H40&gt;=Sheet1!$C$1,H40&lt;=Sheet1!$D$1),"1",IF(AND(H40&gt;=Sheet1!$C$2,H40&lt;=Sheet1!$D$2),"2",IF(OR(H40&gt;=Sheet1!$C$3,H40&lt;=Sheet1!$D$3),"3","ERROR")))))</f>
        <v/>
      </c>
      <c r="J40" s="49" t="str">
        <f>IF(H40="","",IF(AND(H40&gt;=Sheet1!$F$1,H40&lt;=Sheet1!$G$1),"1",IF(AND(H40&gt;=Sheet1!$F$2,H40&lt;=Sheet1!$G$2),"2",IF(AND(H40&gt;=Sheet1!$F$3,H40&lt;=Sheet1!$G$3),"3",IF(AND(H40&gt;=Sheet1!$F$4,H40&lt;=Sheet1!$G$4),"4",IF(AND(H40&gt;=Sheet1!$F$5,H40&lt;=Sheet1!$G$5),"5",IF(AND(H40&gt;=Sheet1!$F$7,H40&lt;=Sheet1!$G$7),"7",IF(AND(H40&gt;=Sheet1!$F$8,H40&lt;=Sheet1!$G$8),"8",IF(OR(H40&gt;=Sheet1!$F$6,H40&lt;=Sheet1!$G$6),"6","ERROR")))))))))</f>
        <v/>
      </c>
      <c r="K40" s="4"/>
      <c r="L40" s="4"/>
      <c r="M40" s="6"/>
      <c r="N40" s="6"/>
      <c r="O40" s="8"/>
      <c r="P40" s="4"/>
      <c r="Q40" s="4"/>
      <c r="R40" s="5"/>
      <c r="S40" s="4"/>
      <c r="T40" s="4"/>
      <c r="U40" s="4"/>
      <c r="V40" s="4"/>
      <c r="W40" s="4"/>
      <c r="X40" s="4"/>
      <c r="Y40" s="4"/>
      <c r="Z40" s="4"/>
      <c r="AA40" s="4"/>
      <c r="AB40" s="4"/>
      <c r="AC40" s="50"/>
      <c r="AD40" s="50"/>
      <c r="AE40" s="50"/>
    </row>
    <row r="41" spans="1:31">
      <c r="A41" s="4"/>
      <c r="B41" s="4"/>
      <c r="C41" s="65"/>
      <c r="D41" s="7"/>
      <c r="E41" s="7"/>
      <c r="F41" s="48" t="str">
        <f t="shared" si="0"/>
        <v xml:space="preserve"> </v>
      </c>
      <c r="G41" s="48" t="str">
        <f t="shared" si="1"/>
        <v xml:space="preserve"> </v>
      </c>
      <c r="H41" s="28"/>
      <c r="I41" s="48" t="str">
        <f>IF(H41="","",IF(Sheet1!$A$1=2,IF(AND(H41&gt;=Sheet1!$C$1,H41&lt;=Sheet1!$D$1),"1",IF(OR(H41&gt;=Sheet1!$C$2,H41&lt;=Sheet1!$D$2),"2","ERROR")),IF(AND(H41&gt;=Sheet1!$C$1,H41&lt;=Sheet1!$D$1),"1",IF(AND(H41&gt;=Sheet1!$C$2,H41&lt;=Sheet1!$D$2),"2",IF(OR(H41&gt;=Sheet1!$C$3,H41&lt;=Sheet1!$D$3),"3","ERROR")))))</f>
        <v/>
      </c>
      <c r="J41" s="49" t="str">
        <f>IF(H41="","",IF(AND(H41&gt;=Sheet1!$F$1,H41&lt;=Sheet1!$G$1),"1",IF(AND(H41&gt;=Sheet1!$F$2,H41&lt;=Sheet1!$G$2),"2",IF(AND(H41&gt;=Sheet1!$F$3,H41&lt;=Sheet1!$G$3),"3",IF(AND(H41&gt;=Sheet1!$F$4,H41&lt;=Sheet1!$G$4),"4",IF(AND(H41&gt;=Sheet1!$F$5,H41&lt;=Sheet1!$G$5),"5",IF(AND(H41&gt;=Sheet1!$F$7,H41&lt;=Sheet1!$G$7),"7",IF(AND(H41&gt;=Sheet1!$F$8,H41&lt;=Sheet1!$G$8),"8",IF(OR(H41&gt;=Sheet1!$F$6,H41&lt;=Sheet1!$G$6),"6","ERROR")))))))))</f>
        <v/>
      </c>
      <c r="K41" s="4"/>
      <c r="L41" s="4"/>
      <c r="M41" s="6"/>
      <c r="N41" s="6"/>
      <c r="O41" s="8"/>
      <c r="P41" s="4"/>
      <c r="Q41" s="4"/>
      <c r="R41" s="5"/>
      <c r="S41" s="4"/>
      <c r="T41" s="4"/>
      <c r="U41" s="4"/>
      <c r="V41" s="4"/>
      <c r="W41" s="4"/>
      <c r="X41" s="4"/>
      <c r="Y41" s="4"/>
      <c r="Z41" s="4"/>
      <c r="AA41" s="4"/>
      <c r="AB41" s="4"/>
      <c r="AC41" s="50"/>
      <c r="AD41" s="50"/>
      <c r="AE41" s="50"/>
    </row>
    <row r="42" spans="1:31">
      <c r="A42" s="4"/>
      <c r="B42" s="4"/>
      <c r="C42" s="65"/>
      <c r="D42" s="7"/>
      <c r="E42" s="7"/>
      <c r="F42" s="48" t="str">
        <f t="shared" si="0"/>
        <v xml:space="preserve"> </v>
      </c>
      <c r="G42" s="48" t="str">
        <f t="shared" si="1"/>
        <v xml:space="preserve"> </v>
      </c>
      <c r="H42" s="28"/>
      <c r="I42" s="48" t="str">
        <f>IF(H42="","",IF(Sheet1!$A$1=2,IF(AND(H42&gt;=Sheet1!$C$1,H42&lt;=Sheet1!$D$1),"1",IF(OR(H42&gt;=Sheet1!$C$2,H42&lt;=Sheet1!$D$2),"2","ERROR")),IF(AND(H42&gt;=Sheet1!$C$1,H42&lt;=Sheet1!$D$1),"1",IF(AND(H42&gt;=Sheet1!$C$2,H42&lt;=Sheet1!$D$2),"2",IF(OR(H42&gt;=Sheet1!$C$3,H42&lt;=Sheet1!$D$3),"3","ERROR")))))</f>
        <v/>
      </c>
      <c r="J42" s="49" t="str">
        <f>IF(H42="","",IF(AND(H42&gt;=Sheet1!$F$1,H42&lt;=Sheet1!$G$1),"1",IF(AND(H42&gt;=Sheet1!$F$2,H42&lt;=Sheet1!$G$2),"2",IF(AND(H42&gt;=Sheet1!$F$3,H42&lt;=Sheet1!$G$3),"3",IF(AND(H42&gt;=Sheet1!$F$4,H42&lt;=Sheet1!$G$4),"4",IF(AND(H42&gt;=Sheet1!$F$5,H42&lt;=Sheet1!$G$5),"5",IF(AND(H42&gt;=Sheet1!$F$7,H42&lt;=Sheet1!$G$7),"7",IF(AND(H42&gt;=Sheet1!$F$8,H42&lt;=Sheet1!$G$8),"8",IF(OR(H42&gt;=Sheet1!$F$6,H42&lt;=Sheet1!$G$6),"6","ERROR")))))))))</f>
        <v/>
      </c>
      <c r="K42" s="4"/>
      <c r="L42" s="4"/>
      <c r="M42" s="6"/>
      <c r="N42" s="6"/>
      <c r="O42" s="8"/>
      <c r="P42" s="4"/>
      <c r="Q42" s="4"/>
      <c r="R42" s="5"/>
      <c r="S42" s="4"/>
      <c r="T42" s="4"/>
      <c r="U42" s="4"/>
      <c r="V42" s="4"/>
      <c r="W42" s="4"/>
      <c r="X42" s="4"/>
      <c r="Y42" s="4"/>
      <c r="Z42" s="4"/>
      <c r="AA42" s="4"/>
      <c r="AB42" s="4"/>
      <c r="AC42" s="50"/>
      <c r="AD42" s="50"/>
      <c r="AE42" s="50"/>
    </row>
    <row r="43" spans="1:31">
      <c r="A43" s="4"/>
      <c r="B43" s="4"/>
      <c r="C43" s="65"/>
      <c r="D43" s="7"/>
      <c r="E43" s="7"/>
      <c r="F43" s="48" t="str">
        <f t="shared" si="0"/>
        <v xml:space="preserve"> </v>
      </c>
      <c r="G43" s="48" t="str">
        <f t="shared" si="1"/>
        <v xml:space="preserve"> </v>
      </c>
      <c r="H43" s="28"/>
      <c r="I43" s="48" t="str">
        <f>IF(H43="","",IF(Sheet1!$A$1=2,IF(AND(H43&gt;=Sheet1!$C$1,H43&lt;=Sheet1!$D$1),"1",IF(OR(H43&gt;=Sheet1!$C$2,H43&lt;=Sheet1!$D$2),"2","ERROR")),IF(AND(H43&gt;=Sheet1!$C$1,H43&lt;=Sheet1!$D$1),"1",IF(AND(H43&gt;=Sheet1!$C$2,H43&lt;=Sheet1!$D$2),"2",IF(OR(H43&gt;=Sheet1!$C$3,H43&lt;=Sheet1!$D$3),"3","ERROR")))))</f>
        <v/>
      </c>
      <c r="J43" s="49" t="str">
        <f>IF(H43="","",IF(AND(H43&gt;=Sheet1!$F$1,H43&lt;=Sheet1!$G$1),"1",IF(AND(H43&gt;=Sheet1!$F$2,H43&lt;=Sheet1!$G$2),"2",IF(AND(H43&gt;=Sheet1!$F$3,H43&lt;=Sheet1!$G$3),"3",IF(AND(H43&gt;=Sheet1!$F$4,H43&lt;=Sheet1!$G$4),"4",IF(AND(H43&gt;=Sheet1!$F$5,H43&lt;=Sheet1!$G$5),"5",IF(AND(H43&gt;=Sheet1!$F$7,H43&lt;=Sheet1!$G$7),"7",IF(AND(H43&gt;=Sheet1!$F$8,H43&lt;=Sheet1!$G$8),"8",IF(OR(H43&gt;=Sheet1!$F$6,H43&lt;=Sheet1!$G$6),"6","ERROR")))))))))</f>
        <v/>
      </c>
      <c r="K43" s="4"/>
      <c r="L43" s="4"/>
      <c r="M43" s="6"/>
      <c r="N43" s="6"/>
      <c r="O43" s="8"/>
      <c r="P43" s="4"/>
      <c r="Q43" s="4"/>
      <c r="R43" s="5"/>
      <c r="S43" s="4"/>
      <c r="T43" s="4"/>
      <c r="U43" s="4"/>
      <c r="V43" s="4"/>
      <c r="W43" s="4"/>
      <c r="X43" s="4"/>
      <c r="Y43" s="4"/>
      <c r="Z43" s="4"/>
      <c r="AA43" s="4"/>
      <c r="AB43" s="4"/>
      <c r="AC43" s="50"/>
      <c r="AD43" s="50"/>
      <c r="AE43" s="50"/>
    </row>
    <row r="44" spans="1:31">
      <c r="A44" s="4"/>
      <c r="B44" s="4"/>
      <c r="C44" s="65"/>
      <c r="D44" s="7"/>
      <c r="E44" s="7"/>
      <c r="F44" s="48" t="str">
        <f t="shared" si="0"/>
        <v xml:space="preserve"> </v>
      </c>
      <c r="G44" s="48" t="str">
        <f t="shared" si="1"/>
        <v xml:space="preserve"> </v>
      </c>
      <c r="H44" s="28"/>
      <c r="I44" s="48" t="str">
        <f>IF(H44="","",IF(Sheet1!$A$1=2,IF(AND(H44&gt;=Sheet1!$C$1,H44&lt;=Sheet1!$D$1),"1",IF(OR(H44&gt;=Sheet1!$C$2,H44&lt;=Sheet1!$D$2),"2","ERROR")),IF(AND(H44&gt;=Sheet1!$C$1,H44&lt;=Sheet1!$D$1),"1",IF(AND(H44&gt;=Sheet1!$C$2,H44&lt;=Sheet1!$D$2),"2",IF(OR(H44&gt;=Sheet1!$C$3,H44&lt;=Sheet1!$D$3),"3","ERROR")))))</f>
        <v/>
      </c>
      <c r="J44" s="49" t="str">
        <f>IF(H44="","",IF(AND(H44&gt;=Sheet1!$F$1,H44&lt;=Sheet1!$G$1),"1",IF(AND(H44&gt;=Sheet1!$F$2,H44&lt;=Sheet1!$G$2),"2",IF(AND(H44&gt;=Sheet1!$F$3,H44&lt;=Sheet1!$G$3),"3",IF(AND(H44&gt;=Sheet1!$F$4,H44&lt;=Sheet1!$G$4),"4",IF(AND(H44&gt;=Sheet1!$F$5,H44&lt;=Sheet1!$G$5),"5",IF(AND(H44&gt;=Sheet1!$F$7,H44&lt;=Sheet1!$G$7),"7",IF(AND(H44&gt;=Sheet1!$F$8,H44&lt;=Sheet1!$G$8),"8",IF(OR(H44&gt;=Sheet1!$F$6,H44&lt;=Sheet1!$G$6),"6","ERROR")))))))))</f>
        <v/>
      </c>
      <c r="K44" s="4"/>
      <c r="L44" s="4"/>
      <c r="M44" s="6"/>
      <c r="N44" s="6"/>
      <c r="O44" s="8"/>
      <c r="P44" s="4"/>
      <c r="Q44" s="4"/>
      <c r="R44" s="5"/>
      <c r="S44" s="4"/>
      <c r="T44" s="4"/>
      <c r="U44" s="4"/>
      <c r="V44" s="4"/>
      <c r="W44" s="4"/>
      <c r="X44" s="4"/>
      <c r="Y44" s="4"/>
      <c r="Z44" s="4"/>
      <c r="AA44" s="4"/>
      <c r="AB44" s="4"/>
      <c r="AC44" s="50"/>
      <c r="AD44" s="50"/>
      <c r="AE44" s="50"/>
    </row>
    <row r="45" spans="1:31">
      <c r="A45" s="4"/>
      <c r="B45" s="4"/>
      <c r="C45" s="65"/>
      <c r="D45" s="7"/>
      <c r="E45" s="7"/>
      <c r="F45" s="48" t="str">
        <f t="shared" si="0"/>
        <v xml:space="preserve"> </v>
      </c>
      <c r="G45" s="48" t="str">
        <f t="shared" si="1"/>
        <v xml:space="preserve"> </v>
      </c>
      <c r="H45" s="28"/>
      <c r="I45" s="48" t="str">
        <f>IF(H45="","",IF(Sheet1!$A$1=2,IF(AND(H45&gt;=Sheet1!$C$1,H45&lt;=Sheet1!$D$1),"1",IF(OR(H45&gt;=Sheet1!$C$2,H45&lt;=Sheet1!$D$2),"2","ERROR")),IF(AND(H45&gt;=Sheet1!$C$1,H45&lt;=Sheet1!$D$1),"1",IF(AND(H45&gt;=Sheet1!$C$2,H45&lt;=Sheet1!$D$2),"2",IF(OR(H45&gt;=Sheet1!$C$3,H45&lt;=Sheet1!$D$3),"3","ERROR")))))</f>
        <v/>
      </c>
      <c r="J45" s="49" t="str">
        <f>IF(H45="","",IF(AND(H45&gt;=Sheet1!$F$1,H45&lt;=Sheet1!$G$1),"1",IF(AND(H45&gt;=Sheet1!$F$2,H45&lt;=Sheet1!$G$2),"2",IF(AND(H45&gt;=Sheet1!$F$3,H45&lt;=Sheet1!$G$3),"3",IF(AND(H45&gt;=Sheet1!$F$4,H45&lt;=Sheet1!$G$4),"4",IF(AND(H45&gt;=Sheet1!$F$5,H45&lt;=Sheet1!$G$5),"5",IF(AND(H45&gt;=Sheet1!$F$7,H45&lt;=Sheet1!$G$7),"7",IF(AND(H45&gt;=Sheet1!$F$8,H45&lt;=Sheet1!$G$8),"8",IF(OR(H45&gt;=Sheet1!$F$6,H45&lt;=Sheet1!$G$6),"6","ERROR")))))))))</f>
        <v/>
      </c>
      <c r="K45" s="4"/>
      <c r="L45" s="4"/>
      <c r="M45" s="6"/>
      <c r="N45" s="6"/>
      <c r="O45" s="8"/>
      <c r="P45" s="4"/>
      <c r="Q45" s="4"/>
      <c r="R45" s="5"/>
      <c r="S45" s="4"/>
      <c r="T45" s="4"/>
      <c r="U45" s="4"/>
      <c r="V45" s="4"/>
      <c r="W45" s="4"/>
      <c r="X45" s="4"/>
      <c r="Y45" s="4"/>
      <c r="Z45" s="4"/>
      <c r="AA45" s="4"/>
      <c r="AB45" s="4"/>
      <c r="AC45" s="50"/>
      <c r="AD45" s="50"/>
      <c r="AE45" s="50"/>
    </row>
    <row r="46" spans="1:31">
      <c r="A46" s="4"/>
      <c r="B46" s="4"/>
      <c r="C46" s="65"/>
      <c r="D46" s="7"/>
      <c r="E46" s="7"/>
      <c r="F46" s="48" t="str">
        <f t="shared" si="0"/>
        <v xml:space="preserve"> </v>
      </c>
      <c r="G46" s="48" t="str">
        <f t="shared" si="1"/>
        <v xml:space="preserve"> </v>
      </c>
      <c r="H46" s="28"/>
      <c r="I46" s="48" t="str">
        <f>IF(H46="","",IF(Sheet1!$A$1=2,IF(AND(H46&gt;=Sheet1!$C$1,H46&lt;=Sheet1!$D$1),"1",IF(OR(H46&gt;=Sheet1!$C$2,H46&lt;=Sheet1!$D$2),"2","ERROR")),IF(AND(H46&gt;=Sheet1!$C$1,H46&lt;=Sheet1!$D$1),"1",IF(AND(H46&gt;=Sheet1!$C$2,H46&lt;=Sheet1!$D$2),"2",IF(OR(H46&gt;=Sheet1!$C$3,H46&lt;=Sheet1!$D$3),"3","ERROR")))))</f>
        <v/>
      </c>
      <c r="J46" s="49" t="str">
        <f>IF(H46="","",IF(AND(H46&gt;=Sheet1!$F$1,H46&lt;=Sheet1!$G$1),"1",IF(AND(H46&gt;=Sheet1!$F$2,H46&lt;=Sheet1!$G$2),"2",IF(AND(H46&gt;=Sheet1!$F$3,H46&lt;=Sheet1!$G$3),"3",IF(AND(H46&gt;=Sheet1!$F$4,H46&lt;=Sheet1!$G$4),"4",IF(AND(H46&gt;=Sheet1!$F$5,H46&lt;=Sheet1!$G$5),"5",IF(AND(H46&gt;=Sheet1!$F$7,H46&lt;=Sheet1!$G$7),"7",IF(AND(H46&gt;=Sheet1!$F$8,H46&lt;=Sheet1!$G$8),"8",IF(OR(H46&gt;=Sheet1!$F$6,H46&lt;=Sheet1!$G$6),"6","ERROR")))))))))</f>
        <v/>
      </c>
      <c r="K46" s="4"/>
      <c r="L46" s="4"/>
      <c r="M46" s="6"/>
      <c r="N46" s="6"/>
      <c r="O46" s="8"/>
      <c r="P46" s="4"/>
      <c r="Q46" s="4"/>
      <c r="R46" s="5"/>
      <c r="S46" s="4"/>
      <c r="T46" s="4"/>
      <c r="U46" s="4"/>
      <c r="V46" s="4"/>
      <c r="W46" s="4"/>
      <c r="X46" s="4"/>
      <c r="Y46" s="4"/>
      <c r="Z46" s="4"/>
      <c r="AA46" s="4"/>
      <c r="AB46" s="4"/>
      <c r="AC46" s="50"/>
      <c r="AD46" s="50"/>
      <c r="AE46" s="50"/>
    </row>
    <row r="47" spans="1:31">
      <c r="A47" s="4"/>
      <c r="B47" s="4"/>
      <c r="C47" s="65"/>
      <c r="D47" s="7"/>
      <c r="E47" s="7"/>
      <c r="F47" s="48" t="str">
        <f t="shared" si="0"/>
        <v xml:space="preserve"> </v>
      </c>
      <c r="G47" s="48" t="str">
        <f t="shared" si="1"/>
        <v xml:space="preserve"> </v>
      </c>
      <c r="H47" s="28"/>
      <c r="I47" s="48" t="str">
        <f>IF(H47="","",IF(Sheet1!$A$1=2,IF(AND(H47&gt;=Sheet1!$C$1,H47&lt;=Sheet1!$D$1),"1",IF(OR(H47&gt;=Sheet1!$C$2,H47&lt;=Sheet1!$D$2),"2","ERROR")),IF(AND(H47&gt;=Sheet1!$C$1,H47&lt;=Sheet1!$D$1),"1",IF(AND(H47&gt;=Sheet1!$C$2,H47&lt;=Sheet1!$D$2),"2",IF(OR(H47&gt;=Sheet1!$C$3,H47&lt;=Sheet1!$D$3),"3","ERROR")))))</f>
        <v/>
      </c>
      <c r="J47" s="49" t="str">
        <f>IF(H47="","",IF(AND(H47&gt;=Sheet1!$F$1,H47&lt;=Sheet1!$G$1),"1",IF(AND(H47&gt;=Sheet1!$F$2,H47&lt;=Sheet1!$G$2),"2",IF(AND(H47&gt;=Sheet1!$F$3,H47&lt;=Sheet1!$G$3),"3",IF(AND(H47&gt;=Sheet1!$F$4,H47&lt;=Sheet1!$G$4),"4",IF(AND(H47&gt;=Sheet1!$F$5,H47&lt;=Sheet1!$G$5),"5",IF(AND(H47&gt;=Sheet1!$F$7,H47&lt;=Sheet1!$G$7),"7",IF(AND(H47&gt;=Sheet1!$F$8,H47&lt;=Sheet1!$G$8),"8",IF(OR(H47&gt;=Sheet1!$F$6,H47&lt;=Sheet1!$G$6),"6","ERROR")))))))))</f>
        <v/>
      </c>
      <c r="K47" s="4"/>
      <c r="L47" s="4"/>
      <c r="M47" s="6"/>
      <c r="N47" s="6"/>
      <c r="O47" s="8"/>
      <c r="P47" s="4"/>
      <c r="Q47" s="4"/>
      <c r="R47" s="5"/>
      <c r="S47" s="4"/>
      <c r="T47" s="4"/>
      <c r="U47" s="4"/>
      <c r="V47" s="4"/>
      <c r="W47" s="4"/>
      <c r="X47" s="4"/>
      <c r="Y47" s="4"/>
      <c r="Z47" s="4"/>
      <c r="AA47" s="4"/>
      <c r="AB47" s="4"/>
      <c r="AC47" s="50"/>
      <c r="AD47" s="50"/>
      <c r="AE47" s="50"/>
    </row>
    <row r="48" spans="1:31">
      <c r="A48" s="4"/>
      <c r="B48" s="4"/>
      <c r="C48" s="65"/>
      <c r="D48" s="7"/>
      <c r="E48" s="7"/>
      <c r="F48" s="48" t="str">
        <f t="shared" si="0"/>
        <v xml:space="preserve"> </v>
      </c>
      <c r="G48" s="48" t="str">
        <f t="shared" si="1"/>
        <v xml:space="preserve"> </v>
      </c>
      <c r="H48" s="28"/>
      <c r="I48" s="48" t="str">
        <f>IF(H48="","",IF(Sheet1!$A$1=2,IF(AND(H48&gt;=Sheet1!$C$1,H48&lt;=Sheet1!$D$1),"1",IF(OR(H48&gt;=Sheet1!$C$2,H48&lt;=Sheet1!$D$2),"2","ERROR")),IF(AND(H48&gt;=Sheet1!$C$1,H48&lt;=Sheet1!$D$1),"1",IF(AND(H48&gt;=Sheet1!$C$2,H48&lt;=Sheet1!$D$2),"2",IF(OR(H48&gt;=Sheet1!$C$3,H48&lt;=Sheet1!$D$3),"3","ERROR")))))</f>
        <v/>
      </c>
      <c r="J48" s="49" t="str">
        <f>IF(H48="","",IF(AND(H48&gt;=Sheet1!$F$1,H48&lt;=Sheet1!$G$1),"1",IF(AND(H48&gt;=Sheet1!$F$2,H48&lt;=Sheet1!$G$2),"2",IF(AND(H48&gt;=Sheet1!$F$3,H48&lt;=Sheet1!$G$3),"3",IF(AND(H48&gt;=Sheet1!$F$4,H48&lt;=Sheet1!$G$4),"4",IF(AND(H48&gt;=Sheet1!$F$5,H48&lt;=Sheet1!$G$5),"5",IF(AND(H48&gt;=Sheet1!$F$7,H48&lt;=Sheet1!$G$7),"7",IF(AND(H48&gt;=Sheet1!$F$8,H48&lt;=Sheet1!$G$8),"8",IF(OR(H48&gt;=Sheet1!$F$6,H48&lt;=Sheet1!$G$6),"6","ERROR")))))))))</f>
        <v/>
      </c>
      <c r="K48" s="4"/>
      <c r="L48" s="4"/>
      <c r="M48" s="6"/>
      <c r="N48" s="6"/>
      <c r="O48" s="8"/>
      <c r="P48" s="4"/>
      <c r="Q48" s="4"/>
      <c r="R48" s="5"/>
      <c r="S48" s="4"/>
      <c r="T48" s="4"/>
      <c r="U48" s="4"/>
      <c r="V48" s="4"/>
      <c r="W48" s="4"/>
      <c r="X48" s="4"/>
      <c r="Y48" s="4"/>
      <c r="Z48" s="4"/>
      <c r="AA48" s="4"/>
      <c r="AB48" s="4"/>
      <c r="AC48" s="50"/>
      <c r="AD48" s="50"/>
      <c r="AE48" s="50"/>
    </row>
    <row r="49" spans="1:31">
      <c r="A49" s="4"/>
      <c r="B49" s="4"/>
      <c r="C49" s="65"/>
      <c r="D49" s="7"/>
      <c r="E49" s="7"/>
      <c r="F49" s="48" t="str">
        <f t="shared" si="0"/>
        <v xml:space="preserve"> </v>
      </c>
      <c r="G49" s="48" t="str">
        <f t="shared" si="1"/>
        <v xml:space="preserve"> </v>
      </c>
      <c r="H49" s="28"/>
      <c r="I49" s="48" t="str">
        <f>IF(H49="","",IF(Sheet1!$A$1=2,IF(AND(H49&gt;=Sheet1!$C$1,H49&lt;=Sheet1!$D$1),"1",IF(OR(H49&gt;=Sheet1!$C$2,H49&lt;=Sheet1!$D$2),"2","ERROR")),IF(AND(H49&gt;=Sheet1!$C$1,H49&lt;=Sheet1!$D$1),"1",IF(AND(H49&gt;=Sheet1!$C$2,H49&lt;=Sheet1!$D$2),"2",IF(OR(H49&gt;=Sheet1!$C$3,H49&lt;=Sheet1!$D$3),"3","ERROR")))))</f>
        <v/>
      </c>
      <c r="J49" s="49" t="str">
        <f>IF(H49="","",IF(AND(H49&gt;=Sheet1!$F$1,H49&lt;=Sheet1!$G$1),"1",IF(AND(H49&gt;=Sheet1!$F$2,H49&lt;=Sheet1!$G$2),"2",IF(AND(H49&gt;=Sheet1!$F$3,H49&lt;=Sheet1!$G$3),"3",IF(AND(H49&gt;=Sheet1!$F$4,H49&lt;=Sheet1!$G$4),"4",IF(AND(H49&gt;=Sheet1!$F$5,H49&lt;=Sheet1!$G$5),"5",IF(AND(H49&gt;=Sheet1!$F$7,H49&lt;=Sheet1!$G$7),"7",IF(AND(H49&gt;=Sheet1!$F$8,H49&lt;=Sheet1!$G$8),"8",IF(OR(H49&gt;=Sheet1!$F$6,H49&lt;=Sheet1!$G$6),"6","ERROR")))))))))</f>
        <v/>
      </c>
      <c r="K49" s="4"/>
      <c r="L49" s="4"/>
      <c r="M49" s="6"/>
      <c r="N49" s="6"/>
      <c r="O49" s="8"/>
      <c r="P49" s="4"/>
      <c r="Q49" s="4"/>
      <c r="R49" s="5"/>
      <c r="S49" s="4"/>
      <c r="T49" s="4"/>
      <c r="U49" s="4"/>
      <c r="V49" s="4"/>
      <c r="W49" s="4"/>
      <c r="X49" s="4"/>
      <c r="Y49" s="4"/>
      <c r="Z49" s="4"/>
      <c r="AA49" s="4"/>
      <c r="AB49" s="4"/>
      <c r="AC49" s="50"/>
      <c r="AD49" s="50"/>
      <c r="AE49" s="50"/>
    </row>
    <row r="50" spans="1:31">
      <c r="A50" s="4"/>
      <c r="B50" s="4"/>
      <c r="C50" s="65"/>
      <c r="D50" s="7"/>
      <c r="E50" s="7"/>
      <c r="F50" s="48" t="str">
        <f t="shared" si="0"/>
        <v xml:space="preserve"> </v>
      </c>
      <c r="G50" s="48" t="str">
        <f t="shared" si="1"/>
        <v xml:space="preserve"> </v>
      </c>
      <c r="H50" s="28"/>
      <c r="I50" s="48" t="str">
        <f>IF(H50="","",IF(Sheet1!$A$1=2,IF(AND(H50&gt;=Sheet1!$C$1,H50&lt;=Sheet1!$D$1),"1",IF(OR(H50&gt;=Sheet1!$C$2,H50&lt;=Sheet1!$D$2),"2","ERROR")),IF(AND(H50&gt;=Sheet1!$C$1,H50&lt;=Sheet1!$D$1),"1",IF(AND(H50&gt;=Sheet1!$C$2,H50&lt;=Sheet1!$D$2),"2",IF(OR(H50&gt;=Sheet1!$C$3,H50&lt;=Sheet1!$D$3),"3","ERROR")))))</f>
        <v/>
      </c>
      <c r="J50" s="49" t="str">
        <f>IF(H50="","",IF(AND(H50&gt;=Sheet1!$F$1,H50&lt;=Sheet1!$G$1),"1",IF(AND(H50&gt;=Sheet1!$F$2,H50&lt;=Sheet1!$G$2),"2",IF(AND(H50&gt;=Sheet1!$F$3,H50&lt;=Sheet1!$G$3),"3",IF(AND(H50&gt;=Sheet1!$F$4,H50&lt;=Sheet1!$G$4),"4",IF(AND(H50&gt;=Sheet1!$F$5,H50&lt;=Sheet1!$G$5),"5",IF(AND(H50&gt;=Sheet1!$F$7,H50&lt;=Sheet1!$G$7),"7",IF(AND(H50&gt;=Sheet1!$F$8,H50&lt;=Sheet1!$G$8),"8",IF(OR(H50&gt;=Sheet1!$F$6,H50&lt;=Sheet1!$G$6),"6","ERROR")))))))))</f>
        <v/>
      </c>
      <c r="K50" s="4"/>
      <c r="L50" s="4"/>
      <c r="M50" s="6"/>
      <c r="N50" s="6"/>
      <c r="O50" s="8"/>
      <c r="P50" s="4"/>
      <c r="Q50" s="4"/>
      <c r="R50" s="5"/>
      <c r="S50" s="4"/>
      <c r="T50" s="4"/>
      <c r="U50" s="4"/>
      <c r="V50" s="4"/>
      <c r="W50" s="4"/>
      <c r="X50" s="4"/>
      <c r="Y50" s="4"/>
      <c r="Z50" s="4"/>
      <c r="AA50" s="4"/>
      <c r="AB50" s="4"/>
      <c r="AC50" s="50"/>
      <c r="AD50" s="50"/>
      <c r="AE50" s="50"/>
    </row>
    <row r="51" spans="1:31">
      <c r="A51" s="4"/>
      <c r="B51" s="4"/>
      <c r="C51" s="65"/>
      <c r="D51" s="7"/>
      <c r="E51" s="7"/>
      <c r="F51" s="48" t="str">
        <f t="shared" si="0"/>
        <v xml:space="preserve"> </v>
      </c>
      <c r="G51" s="48" t="str">
        <f t="shared" si="1"/>
        <v xml:space="preserve"> </v>
      </c>
      <c r="H51" s="28"/>
      <c r="I51" s="48" t="str">
        <f>IF(H51="","",IF(Sheet1!$A$1=2,IF(AND(H51&gt;=Sheet1!$C$1,H51&lt;=Sheet1!$D$1),"1",IF(OR(H51&gt;=Sheet1!$C$2,H51&lt;=Sheet1!$D$2),"2","ERROR")),IF(AND(H51&gt;=Sheet1!$C$1,H51&lt;=Sheet1!$D$1),"1",IF(AND(H51&gt;=Sheet1!$C$2,H51&lt;=Sheet1!$D$2),"2",IF(OR(H51&gt;=Sheet1!$C$3,H51&lt;=Sheet1!$D$3),"3","ERROR")))))</f>
        <v/>
      </c>
      <c r="J51" s="49" t="str">
        <f>IF(H51="","",IF(AND(H51&gt;=Sheet1!$F$1,H51&lt;=Sheet1!$G$1),"1",IF(AND(H51&gt;=Sheet1!$F$2,H51&lt;=Sheet1!$G$2),"2",IF(AND(H51&gt;=Sheet1!$F$3,H51&lt;=Sheet1!$G$3),"3",IF(AND(H51&gt;=Sheet1!$F$4,H51&lt;=Sheet1!$G$4),"4",IF(AND(H51&gt;=Sheet1!$F$5,H51&lt;=Sheet1!$G$5),"5",IF(AND(H51&gt;=Sheet1!$F$7,H51&lt;=Sheet1!$G$7),"7",IF(AND(H51&gt;=Sheet1!$F$8,H51&lt;=Sheet1!$G$8),"8",IF(OR(H51&gt;=Sheet1!$F$6,H51&lt;=Sheet1!$G$6),"6","ERROR")))))))))</f>
        <v/>
      </c>
      <c r="K51" s="4"/>
      <c r="L51" s="4"/>
      <c r="M51" s="6"/>
      <c r="N51" s="6"/>
      <c r="O51" s="8"/>
      <c r="P51" s="4"/>
      <c r="Q51" s="4"/>
      <c r="R51" s="5"/>
      <c r="S51" s="4"/>
      <c r="T51" s="4"/>
      <c r="U51" s="4"/>
      <c r="V51" s="4"/>
      <c r="W51" s="4"/>
      <c r="X51" s="4"/>
      <c r="Y51" s="4"/>
      <c r="Z51" s="4"/>
      <c r="AA51" s="4"/>
      <c r="AB51" s="4"/>
      <c r="AC51" s="50"/>
      <c r="AD51" s="50"/>
      <c r="AE51" s="50"/>
    </row>
    <row r="52" spans="1:31">
      <c r="A52" s="4"/>
      <c r="B52" s="4"/>
      <c r="C52" s="65"/>
      <c r="D52" s="7"/>
      <c r="E52" s="7"/>
      <c r="F52" s="48" t="str">
        <f t="shared" si="0"/>
        <v xml:space="preserve"> </v>
      </c>
      <c r="G52" s="48" t="str">
        <f t="shared" si="1"/>
        <v xml:space="preserve"> </v>
      </c>
      <c r="H52" s="28"/>
      <c r="I52" s="48" t="str">
        <f>IF(H52="","",IF(Sheet1!$A$1=2,IF(AND(H52&gt;=Sheet1!$C$1,H52&lt;=Sheet1!$D$1),"1",IF(OR(H52&gt;=Sheet1!$C$2,H52&lt;=Sheet1!$D$2),"2","ERROR")),IF(AND(H52&gt;=Sheet1!$C$1,H52&lt;=Sheet1!$D$1),"1",IF(AND(H52&gt;=Sheet1!$C$2,H52&lt;=Sheet1!$D$2),"2",IF(OR(H52&gt;=Sheet1!$C$3,H52&lt;=Sheet1!$D$3),"3","ERROR")))))</f>
        <v/>
      </c>
      <c r="J52" s="49" t="str">
        <f>IF(H52="","",IF(AND(H52&gt;=Sheet1!$F$1,H52&lt;=Sheet1!$G$1),"1",IF(AND(H52&gt;=Sheet1!$F$2,H52&lt;=Sheet1!$G$2),"2",IF(AND(H52&gt;=Sheet1!$F$3,H52&lt;=Sheet1!$G$3),"3",IF(AND(H52&gt;=Sheet1!$F$4,H52&lt;=Sheet1!$G$4),"4",IF(AND(H52&gt;=Sheet1!$F$5,H52&lt;=Sheet1!$G$5),"5",IF(AND(H52&gt;=Sheet1!$F$7,H52&lt;=Sheet1!$G$7),"7",IF(AND(H52&gt;=Sheet1!$F$8,H52&lt;=Sheet1!$G$8),"8",IF(OR(H52&gt;=Sheet1!$F$6,H52&lt;=Sheet1!$G$6),"6","ERROR")))))))))</f>
        <v/>
      </c>
      <c r="K52" s="4"/>
      <c r="L52" s="4"/>
      <c r="M52" s="6"/>
      <c r="N52" s="6"/>
      <c r="O52" s="8"/>
      <c r="P52" s="4"/>
      <c r="Q52" s="4"/>
      <c r="R52" s="5"/>
      <c r="S52" s="4"/>
      <c r="T52" s="4"/>
      <c r="U52" s="4"/>
      <c r="V52" s="4"/>
      <c r="W52" s="4"/>
      <c r="X52" s="4"/>
      <c r="Y52" s="4"/>
      <c r="Z52" s="4"/>
      <c r="AA52" s="4"/>
      <c r="AB52" s="4"/>
      <c r="AC52" s="50"/>
      <c r="AD52" s="50"/>
      <c r="AE52" s="50"/>
    </row>
    <row r="53" spans="1:31">
      <c r="A53" s="4"/>
      <c r="B53" s="4"/>
      <c r="C53" s="65"/>
      <c r="D53" s="7"/>
      <c r="E53" s="7"/>
      <c r="F53" s="48" t="str">
        <f t="shared" si="0"/>
        <v xml:space="preserve"> </v>
      </c>
      <c r="G53" s="48" t="str">
        <f t="shared" si="1"/>
        <v xml:space="preserve"> </v>
      </c>
      <c r="H53" s="28"/>
      <c r="I53" s="48" t="str">
        <f>IF(H53="","",IF(Sheet1!$A$1=2,IF(AND(H53&gt;=Sheet1!$C$1,H53&lt;=Sheet1!$D$1),"1",IF(OR(H53&gt;=Sheet1!$C$2,H53&lt;=Sheet1!$D$2),"2","ERROR")),IF(AND(H53&gt;=Sheet1!$C$1,H53&lt;=Sheet1!$D$1),"1",IF(AND(H53&gt;=Sheet1!$C$2,H53&lt;=Sheet1!$D$2),"2",IF(OR(H53&gt;=Sheet1!$C$3,H53&lt;=Sheet1!$D$3),"3","ERROR")))))</f>
        <v/>
      </c>
      <c r="J53" s="49" t="str">
        <f>IF(H53="","",IF(AND(H53&gt;=Sheet1!$F$1,H53&lt;=Sheet1!$G$1),"1",IF(AND(H53&gt;=Sheet1!$F$2,H53&lt;=Sheet1!$G$2),"2",IF(AND(H53&gt;=Sheet1!$F$3,H53&lt;=Sheet1!$G$3),"3",IF(AND(H53&gt;=Sheet1!$F$4,H53&lt;=Sheet1!$G$4),"4",IF(AND(H53&gt;=Sheet1!$F$5,H53&lt;=Sheet1!$G$5),"5",IF(AND(H53&gt;=Sheet1!$F$7,H53&lt;=Sheet1!$G$7),"7",IF(AND(H53&gt;=Sheet1!$F$8,H53&lt;=Sheet1!$G$8),"8",IF(OR(H53&gt;=Sheet1!$F$6,H53&lt;=Sheet1!$G$6),"6","ERROR")))))))))</f>
        <v/>
      </c>
      <c r="K53" s="4"/>
      <c r="L53" s="4"/>
      <c r="M53" s="6"/>
      <c r="N53" s="6"/>
      <c r="O53" s="8"/>
      <c r="P53" s="4"/>
      <c r="Q53" s="4"/>
      <c r="R53" s="5"/>
      <c r="S53" s="4"/>
      <c r="T53" s="4"/>
      <c r="U53" s="4"/>
      <c r="V53" s="4"/>
      <c r="W53" s="4"/>
      <c r="X53" s="4"/>
      <c r="Y53" s="4"/>
      <c r="Z53" s="4"/>
      <c r="AA53" s="4"/>
      <c r="AB53" s="4"/>
      <c r="AC53" s="50"/>
      <c r="AD53" s="50"/>
      <c r="AE53" s="50"/>
    </row>
    <row r="54" spans="1:31">
      <c r="A54" s="4"/>
      <c r="B54" s="4"/>
      <c r="C54" s="65"/>
      <c r="D54" s="7"/>
      <c r="E54" s="7"/>
      <c r="F54" s="48" t="str">
        <f t="shared" si="0"/>
        <v xml:space="preserve"> </v>
      </c>
      <c r="G54" s="48" t="str">
        <f t="shared" si="1"/>
        <v xml:space="preserve"> </v>
      </c>
      <c r="H54" s="28"/>
      <c r="I54" s="48" t="str">
        <f>IF(H54="","",IF(Sheet1!$A$1=2,IF(AND(H54&gt;=Sheet1!$C$1,H54&lt;=Sheet1!$D$1),"1",IF(OR(H54&gt;=Sheet1!$C$2,H54&lt;=Sheet1!$D$2),"2","ERROR")),IF(AND(H54&gt;=Sheet1!$C$1,H54&lt;=Sheet1!$D$1),"1",IF(AND(H54&gt;=Sheet1!$C$2,H54&lt;=Sheet1!$D$2),"2",IF(OR(H54&gt;=Sheet1!$C$3,H54&lt;=Sheet1!$D$3),"3","ERROR")))))</f>
        <v/>
      </c>
      <c r="J54" s="49" t="str">
        <f>IF(H54="","",IF(AND(H54&gt;=Sheet1!$F$1,H54&lt;=Sheet1!$G$1),"1",IF(AND(H54&gt;=Sheet1!$F$2,H54&lt;=Sheet1!$G$2),"2",IF(AND(H54&gt;=Sheet1!$F$3,H54&lt;=Sheet1!$G$3),"3",IF(AND(H54&gt;=Sheet1!$F$4,H54&lt;=Sheet1!$G$4),"4",IF(AND(H54&gt;=Sheet1!$F$5,H54&lt;=Sheet1!$G$5),"5",IF(AND(H54&gt;=Sheet1!$F$7,H54&lt;=Sheet1!$G$7),"7",IF(AND(H54&gt;=Sheet1!$F$8,H54&lt;=Sheet1!$G$8),"8",IF(OR(H54&gt;=Sheet1!$F$6,H54&lt;=Sheet1!$G$6),"6","ERROR")))))))))</f>
        <v/>
      </c>
      <c r="K54" s="4"/>
      <c r="L54" s="4"/>
      <c r="M54" s="6"/>
      <c r="N54" s="6"/>
      <c r="O54" s="8"/>
      <c r="P54" s="4"/>
      <c r="Q54" s="4"/>
      <c r="R54" s="5"/>
      <c r="S54" s="4"/>
      <c r="T54" s="4"/>
      <c r="U54" s="4"/>
      <c r="V54" s="4"/>
      <c r="W54" s="4"/>
      <c r="X54" s="4"/>
      <c r="Y54" s="4"/>
      <c r="Z54" s="4"/>
      <c r="AA54" s="4"/>
      <c r="AB54" s="4"/>
      <c r="AC54" s="50"/>
      <c r="AD54" s="50"/>
      <c r="AE54" s="50"/>
    </row>
    <row r="55" spans="1:31">
      <c r="A55" s="4"/>
      <c r="B55" s="4"/>
      <c r="C55" s="65"/>
      <c r="D55" s="7"/>
      <c r="E55" s="7"/>
      <c r="F55" s="48" t="str">
        <f t="shared" si="0"/>
        <v xml:space="preserve"> </v>
      </c>
      <c r="G55" s="48" t="str">
        <f t="shared" si="1"/>
        <v xml:space="preserve"> </v>
      </c>
      <c r="H55" s="28"/>
      <c r="I55" s="48" t="str">
        <f>IF(H55="","",IF(Sheet1!$A$1=2,IF(AND(H55&gt;=Sheet1!$C$1,H55&lt;=Sheet1!$D$1),"1",IF(OR(H55&gt;=Sheet1!$C$2,H55&lt;=Sheet1!$D$2),"2","ERROR")),IF(AND(H55&gt;=Sheet1!$C$1,H55&lt;=Sheet1!$D$1),"1",IF(AND(H55&gt;=Sheet1!$C$2,H55&lt;=Sheet1!$D$2),"2",IF(OR(H55&gt;=Sheet1!$C$3,H55&lt;=Sheet1!$D$3),"3","ERROR")))))</f>
        <v/>
      </c>
      <c r="J55" s="49" t="str">
        <f>IF(H55="","",IF(AND(H55&gt;=Sheet1!$F$1,H55&lt;=Sheet1!$G$1),"1",IF(AND(H55&gt;=Sheet1!$F$2,H55&lt;=Sheet1!$G$2),"2",IF(AND(H55&gt;=Sheet1!$F$3,H55&lt;=Sheet1!$G$3),"3",IF(AND(H55&gt;=Sheet1!$F$4,H55&lt;=Sheet1!$G$4),"4",IF(AND(H55&gt;=Sheet1!$F$5,H55&lt;=Sheet1!$G$5),"5",IF(AND(H55&gt;=Sheet1!$F$7,H55&lt;=Sheet1!$G$7),"7",IF(AND(H55&gt;=Sheet1!$F$8,H55&lt;=Sheet1!$G$8),"8",IF(OR(H55&gt;=Sheet1!$F$6,H55&lt;=Sheet1!$G$6),"6","ERROR")))))))))</f>
        <v/>
      </c>
      <c r="K55" s="4"/>
      <c r="L55" s="4"/>
      <c r="M55" s="6"/>
      <c r="N55" s="6"/>
      <c r="O55" s="8"/>
      <c r="P55" s="4"/>
      <c r="Q55" s="4"/>
      <c r="R55" s="5"/>
      <c r="S55" s="4"/>
      <c r="T55" s="4"/>
      <c r="U55" s="4"/>
      <c r="V55" s="4"/>
      <c r="W55" s="4"/>
      <c r="X55" s="4"/>
      <c r="Y55" s="4"/>
      <c r="Z55" s="4"/>
      <c r="AA55" s="4"/>
      <c r="AB55" s="4"/>
      <c r="AC55" s="50"/>
      <c r="AD55" s="50"/>
      <c r="AE55" s="50"/>
    </row>
    <row r="56" spans="1:31">
      <c r="A56" s="4"/>
      <c r="B56" s="4"/>
      <c r="C56" s="65"/>
      <c r="D56" s="7"/>
      <c r="E56" s="7"/>
      <c r="F56" s="48" t="str">
        <f t="shared" si="0"/>
        <v xml:space="preserve"> </v>
      </c>
      <c r="G56" s="48" t="str">
        <f t="shared" si="1"/>
        <v xml:space="preserve"> </v>
      </c>
      <c r="H56" s="28"/>
      <c r="I56" s="48" t="str">
        <f>IF(H56="","",IF(Sheet1!$A$1=2,IF(AND(H56&gt;=Sheet1!$C$1,H56&lt;=Sheet1!$D$1),"1",IF(OR(H56&gt;=Sheet1!$C$2,H56&lt;=Sheet1!$D$2),"2","ERROR")),IF(AND(H56&gt;=Sheet1!$C$1,H56&lt;=Sheet1!$D$1),"1",IF(AND(H56&gt;=Sheet1!$C$2,H56&lt;=Sheet1!$D$2),"2",IF(OR(H56&gt;=Sheet1!$C$3,H56&lt;=Sheet1!$D$3),"3","ERROR")))))</f>
        <v/>
      </c>
      <c r="J56" s="49" t="str">
        <f>IF(H56="","",IF(AND(H56&gt;=Sheet1!$F$1,H56&lt;=Sheet1!$G$1),"1",IF(AND(H56&gt;=Sheet1!$F$2,H56&lt;=Sheet1!$G$2),"2",IF(AND(H56&gt;=Sheet1!$F$3,H56&lt;=Sheet1!$G$3),"3",IF(AND(H56&gt;=Sheet1!$F$4,H56&lt;=Sheet1!$G$4),"4",IF(AND(H56&gt;=Sheet1!$F$5,H56&lt;=Sheet1!$G$5),"5",IF(AND(H56&gt;=Sheet1!$F$7,H56&lt;=Sheet1!$G$7),"7",IF(AND(H56&gt;=Sheet1!$F$8,H56&lt;=Sheet1!$G$8),"8",IF(OR(H56&gt;=Sheet1!$F$6,H56&lt;=Sheet1!$G$6),"6","ERROR")))))))))</f>
        <v/>
      </c>
      <c r="K56" s="4"/>
      <c r="L56" s="4"/>
      <c r="M56" s="6"/>
      <c r="N56" s="6"/>
      <c r="O56" s="8"/>
      <c r="P56" s="4"/>
      <c r="Q56" s="4"/>
      <c r="R56" s="5"/>
      <c r="S56" s="4"/>
      <c r="T56" s="4"/>
      <c r="U56" s="4"/>
      <c r="V56" s="4"/>
      <c r="W56" s="4"/>
      <c r="X56" s="4"/>
      <c r="Y56" s="4"/>
      <c r="Z56" s="4"/>
      <c r="AA56" s="4"/>
      <c r="AB56" s="4"/>
      <c r="AC56" s="50"/>
      <c r="AD56" s="50"/>
      <c r="AE56" s="50"/>
    </row>
    <row r="57" spans="1:31">
      <c r="A57" s="4"/>
      <c r="B57" s="4"/>
      <c r="C57" s="65"/>
      <c r="D57" s="7"/>
      <c r="E57" s="7"/>
      <c r="F57" s="48" t="str">
        <f t="shared" si="0"/>
        <v xml:space="preserve"> </v>
      </c>
      <c r="G57" s="48" t="str">
        <f t="shared" si="1"/>
        <v xml:space="preserve"> </v>
      </c>
      <c r="H57" s="28"/>
      <c r="I57" s="48" t="str">
        <f>IF(H57="","",IF(Sheet1!$A$1=2,IF(AND(H57&gt;=Sheet1!$C$1,H57&lt;=Sheet1!$D$1),"1",IF(OR(H57&gt;=Sheet1!$C$2,H57&lt;=Sheet1!$D$2),"2","ERROR")),IF(AND(H57&gt;=Sheet1!$C$1,H57&lt;=Sheet1!$D$1),"1",IF(AND(H57&gt;=Sheet1!$C$2,H57&lt;=Sheet1!$D$2),"2",IF(OR(H57&gt;=Sheet1!$C$3,H57&lt;=Sheet1!$D$3),"3","ERROR")))))</f>
        <v/>
      </c>
      <c r="J57" s="49" t="str">
        <f>IF(H57="","",IF(AND(H57&gt;=Sheet1!$F$1,H57&lt;=Sheet1!$G$1),"1",IF(AND(H57&gt;=Sheet1!$F$2,H57&lt;=Sheet1!$G$2),"2",IF(AND(H57&gt;=Sheet1!$F$3,H57&lt;=Sheet1!$G$3),"3",IF(AND(H57&gt;=Sheet1!$F$4,H57&lt;=Sheet1!$G$4),"4",IF(AND(H57&gt;=Sheet1!$F$5,H57&lt;=Sheet1!$G$5),"5",IF(AND(H57&gt;=Sheet1!$F$7,H57&lt;=Sheet1!$G$7),"7",IF(AND(H57&gt;=Sheet1!$F$8,H57&lt;=Sheet1!$G$8),"8",IF(OR(H57&gt;=Sheet1!$F$6,H57&lt;=Sheet1!$G$6),"6","ERROR")))))))))</f>
        <v/>
      </c>
      <c r="K57" s="4"/>
      <c r="L57" s="4"/>
      <c r="M57" s="6"/>
      <c r="N57" s="6"/>
      <c r="O57" s="8"/>
      <c r="P57" s="4"/>
      <c r="Q57" s="4"/>
      <c r="R57" s="5"/>
      <c r="S57" s="4"/>
      <c r="T57" s="4"/>
      <c r="U57" s="4"/>
      <c r="V57" s="4"/>
      <c r="W57" s="4"/>
      <c r="X57" s="4"/>
      <c r="Y57" s="4"/>
      <c r="Z57" s="4"/>
      <c r="AA57" s="4"/>
      <c r="AB57" s="4"/>
      <c r="AC57" s="50"/>
      <c r="AD57" s="50"/>
      <c r="AE57" s="50"/>
    </row>
    <row r="58" spans="1:31">
      <c r="A58" s="4"/>
      <c r="B58" s="4"/>
      <c r="C58" s="65"/>
      <c r="D58" s="7"/>
      <c r="E58" s="7"/>
      <c r="F58" s="48" t="str">
        <f t="shared" si="0"/>
        <v xml:space="preserve"> </v>
      </c>
      <c r="G58" s="48" t="str">
        <f t="shared" si="1"/>
        <v xml:space="preserve"> </v>
      </c>
      <c r="H58" s="28"/>
      <c r="I58" s="48" t="str">
        <f>IF(H58="","",IF(Sheet1!$A$1=2,IF(AND(H58&gt;=Sheet1!$C$1,H58&lt;=Sheet1!$D$1),"1",IF(OR(H58&gt;=Sheet1!$C$2,H58&lt;=Sheet1!$D$2),"2","ERROR")),IF(AND(H58&gt;=Sheet1!$C$1,H58&lt;=Sheet1!$D$1),"1",IF(AND(H58&gt;=Sheet1!$C$2,H58&lt;=Sheet1!$D$2),"2",IF(OR(H58&gt;=Sheet1!$C$3,H58&lt;=Sheet1!$D$3),"3","ERROR")))))</f>
        <v/>
      </c>
      <c r="J58" s="49" t="str">
        <f>IF(H58="","",IF(AND(H58&gt;=Sheet1!$F$1,H58&lt;=Sheet1!$G$1),"1",IF(AND(H58&gt;=Sheet1!$F$2,H58&lt;=Sheet1!$G$2),"2",IF(AND(H58&gt;=Sheet1!$F$3,H58&lt;=Sheet1!$G$3),"3",IF(AND(H58&gt;=Sheet1!$F$4,H58&lt;=Sheet1!$G$4),"4",IF(AND(H58&gt;=Sheet1!$F$5,H58&lt;=Sheet1!$G$5),"5",IF(AND(H58&gt;=Sheet1!$F$7,H58&lt;=Sheet1!$G$7),"7",IF(AND(H58&gt;=Sheet1!$F$8,H58&lt;=Sheet1!$G$8),"8",IF(OR(H58&gt;=Sheet1!$F$6,H58&lt;=Sheet1!$G$6),"6","ERROR")))))))))</f>
        <v/>
      </c>
      <c r="K58" s="4"/>
      <c r="L58" s="4"/>
      <c r="M58" s="6"/>
      <c r="N58" s="6"/>
      <c r="O58" s="8"/>
      <c r="P58" s="4"/>
      <c r="Q58" s="4"/>
      <c r="R58" s="5"/>
      <c r="S58" s="4"/>
      <c r="T58" s="4"/>
      <c r="U58" s="4"/>
      <c r="V58" s="4"/>
      <c r="W58" s="4"/>
      <c r="X58" s="4"/>
      <c r="Y58" s="4"/>
      <c r="Z58" s="4"/>
      <c r="AA58" s="4"/>
      <c r="AB58" s="4"/>
      <c r="AC58" s="50"/>
      <c r="AD58" s="50"/>
      <c r="AE58" s="50"/>
    </row>
    <row r="59" spans="1:31">
      <c r="A59" s="4"/>
      <c r="B59" s="4"/>
      <c r="C59" s="65"/>
      <c r="D59" s="7"/>
      <c r="E59" s="7"/>
      <c r="F59" s="48" t="str">
        <f t="shared" si="0"/>
        <v xml:space="preserve"> </v>
      </c>
      <c r="G59" s="48" t="str">
        <f t="shared" si="1"/>
        <v xml:space="preserve"> </v>
      </c>
      <c r="H59" s="28"/>
      <c r="I59" s="48" t="str">
        <f>IF(H59="","",IF(Sheet1!$A$1=2,IF(AND(H59&gt;=Sheet1!$C$1,H59&lt;=Sheet1!$D$1),"1",IF(OR(H59&gt;=Sheet1!$C$2,H59&lt;=Sheet1!$D$2),"2","ERROR")),IF(AND(H59&gt;=Sheet1!$C$1,H59&lt;=Sheet1!$D$1),"1",IF(AND(H59&gt;=Sheet1!$C$2,H59&lt;=Sheet1!$D$2),"2",IF(OR(H59&gt;=Sheet1!$C$3,H59&lt;=Sheet1!$D$3),"3","ERROR")))))</f>
        <v/>
      </c>
      <c r="J59" s="49" t="str">
        <f>IF(H59="","",IF(AND(H59&gt;=Sheet1!$F$1,H59&lt;=Sheet1!$G$1),"1",IF(AND(H59&gt;=Sheet1!$F$2,H59&lt;=Sheet1!$G$2),"2",IF(AND(H59&gt;=Sheet1!$F$3,H59&lt;=Sheet1!$G$3),"3",IF(AND(H59&gt;=Sheet1!$F$4,H59&lt;=Sheet1!$G$4),"4",IF(AND(H59&gt;=Sheet1!$F$5,H59&lt;=Sheet1!$G$5),"5",IF(AND(H59&gt;=Sheet1!$F$7,H59&lt;=Sheet1!$G$7),"7",IF(AND(H59&gt;=Sheet1!$F$8,H59&lt;=Sheet1!$G$8),"8",IF(OR(H59&gt;=Sheet1!$F$6,H59&lt;=Sheet1!$G$6),"6","ERROR")))))))))</f>
        <v/>
      </c>
      <c r="K59" s="4"/>
      <c r="L59" s="4"/>
      <c r="M59" s="6"/>
      <c r="N59" s="6"/>
      <c r="O59" s="8"/>
      <c r="P59" s="4"/>
      <c r="Q59" s="4"/>
      <c r="R59" s="5"/>
      <c r="S59" s="4"/>
      <c r="T59" s="4"/>
      <c r="U59" s="4"/>
      <c r="V59" s="4"/>
      <c r="W59" s="4"/>
      <c r="X59" s="4"/>
      <c r="Y59" s="4"/>
      <c r="Z59" s="4"/>
      <c r="AA59" s="4"/>
      <c r="AB59" s="4"/>
      <c r="AC59" s="50"/>
      <c r="AD59" s="50"/>
      <c r="AE59" s="50"/>
    </row>
    <row r="60" spans="1:31">
      <c r="A60" s="4"/>
      <c r="B60" s="4"/>
      <c r="C60" s="65"/>
      <c r="D60" s="7"/>
      <c r="E60" s="7"/>
      <c r="F60" s="48" t="str">
        <f t="shared" si="0"/>
        <v xml:space="preserve"> </v>
      </c>
      <c r="G60" s="48" t="str">
        <f t="shared" si="1"/>
        <v xml:space="preserve"> </v>
      </c>
      <c r="H60" s="28"/>
      <c r="I60" s="48" t="str">
        <f>IF(H60="","",IF(Sheet1!$A$1=2,IF(AND(H60&gt;=Sheet1!$C$1,H60&lt;=Sheet1!$D$1),"1",IF(OR(H60&gt;=Sheet1!$C$2,H60&lt;=Sheet1!$D$2),"2","ERROR")),IF(AND(H60&gt;=Sheet1!$C$1,H60&lt;=Sheet1!$D$1),"1",IF(AND(H60&gt;=Sheet1!$C$2,H60&lt;=Sheet1!$D$2),"2",IF(OR(H60&gt;=Sheet1!$C$3,H60&lt;=Sheet1!$D$3),"3","ERROR")))))</f>
        <v/>
      </c>
      <c r="J60" s="49" t="str">
        <f>IF(H60="","",IF(AND(H60&gt;=Sheet1!$F$1,H60&lt;=Sheet1!$G$1),"1",IF(AND(H60&gt;=Sheet1!$F$2,H60&lt;=Sheet1!$G$2),"2",IF(AND(H60&gt;=Sheet1!$F$3,H60&lt;=Sheet1!$G$3),"3",IF(AND(H60&gt;=Sheet1!$F$4,H60&lt;=Sheet1!$G$4),"4",IF(AND(H60&gt;=Sheet1!$F$5,H60&lt;=Sheet1!$G$5),"5",IF(AND(H60&gt;=Sheet1!$F$7,H60&lt;=Sheet1!$G$7),"7",IF(AND(H60&gt;=Sheet1!$F$8,H60&lt;=Sheet1!$G$8),"8",IF(OR(H60&gt;=Sheet1!$F$6,H60&lt;=Sheet1!$G$6),"6","ERROR")))))))))</f>
        <v/>
      </c>
      <c r="K60" s="4"/>
      <c r="L60" s="4"/>
      <c r="M60" s="6"/>
      <c r="N60" s="6"/>
      <c r="O60" s="8"/>
      <c r="P60" s="4"/>
      <c r="Q60" s="4"/>
      <c r="R60" s="5"/>
      <c r="S60" s="4"/>
      <c r="T60" s="4"/>
      <c r="U60" s="4"/>
      <c r="V60" s="4"/>
      <c r="W60" s="4"/>
      <c r="X60" s="4"/>
      <c r="Y60" s="4"/>
      <c r="Z60" s="4"/>
      <c r="AA60" s="4"/>
      <c r="AB60" s="4"/>
      <c r="AC60" s="50"/>
      <c r="AD60" s="50"/>
      <c r="AE60" s="50"/>
    </row>
    <row r="61" spans="1:31">
      <c r="A61" s="4"/>
      <c r="B61" s="4"/>
      <c r="C61" s="65"/>
      <c r="D61" s="7"/>
      <c r="E61" s="7"/>
      <c r="F61" s="48" t="str">
        <f t="shared" si="0"/>
        <v xml:space="preserve"> </v>
      </c>
      <c r="G61" s="48" t="str">
        <f t="shared" si="1"/>
        <v xml:space="preserve"> </v>
      </c>
      <c r="H61" s="28"/>
      <c r="I61" s="48" t="str">
        <f>IF(H61="","",IF(Sheet1!$A$1=2,IF(AND(H61&gt;=Sheet1!$C$1,H61&lt;=Sheet1!$D$1),"1",IF(OR(H61&gt;=Sheet1!$C$2,H61&lt;=Sheet1!$D$2),"2","ERROR")),IF(AND(H61&gt;=Sheet1!$C$1,H61&lt;=Sheet1!$D$1),"1",IF(AND(H61&gt;=Sheet1!$C$2,H61&lt;=Sheet1!$D$2),"2",IF(OR(H61&gt;=Sheet1!$C$3,H61&lt;=Sheet1!$D$3),"3","ERROR")))))</f>
        <v/>
      </c>
      <c r="J61" s="49" t="str">
        <f>IF(H61="","",IF(AND(H61&gt;=Sheet1!$F$1,H61&lt;=Sheet1!$G$1),"1",IF(AND(H61&gt;=Sheet1!$F$2,H61&lt;=Sheet1!$G$2),"2",IF(AND(H61&gt;=Sheet1!$F$3,H61&lt;=Sheet1!$G$3),"3",IF(AND(H61&gt;=Sheet1!$F$4,H61&lt;=Sheet1!$G$4),"4",IF(AND(H61&gt;=Sheet1!$F$5,H61&lt;=Sheet1!$G$5),"5",IF(AND(H61&gt;=Sheet1!$F$7,H61&lt;=Sheet1!$G$7),"7",IF(AND(H61&gt;=Sheet1!$F$8,H61&lt;=Sheet1!$G$8),"8",IF(OR(H61&gt;=Sheet1!$F$6,H61&lt;=Sheet1!$G$6),"6","ERROR")))))))))</f>
        <v/>
      </c>
      <c r="K61" s="4"/>
      <c r="L61" s="4"/>
      <c r="M61" s="6"/>
      <c r="N61" s="6"/>
      <c r="O61" s="8"/>
      <c r="P61" s="4"/>
      <c r="Q61" s="4"/>
      <c r="R61" s="5"/>
      <c r="S61" s="4"/>
      <c r="T61" s="4"/>
      <c r="U61" s="4"/>
      <c r="V61" s="4"/>
      <c r="W61" s="4"/>
      <c r="X61" s="4"/>
      <c r="Y61" s="4"/>
      <c r="Z61" s="4"/>
      <c r="AA61" s="4"/>
      <c r="AB61" s="4"/>
      <c r="AC61" s="50"/>
      <c r="AD61" s="50"/>
      <c r="AE61" s="50"/>
    </row>
    <row r="62" spans="1:31">
      <c r="A62" s="4"/>
      <c r="B62" s="4"/>
      <c r="C62" s="65"/>
      <c r="D62" s="7"/>
      <c r="E62" s="7"/>
      <c r="F62" s="48" t="str">
        <f t="shared" si="0"/>
        <v xml:space="preserve"> </v>
      </c>
      <c r="G62" s="48" t="str">
        <f t="shared" si="1"/>
        <v xml:space="preserve"> </v>
      </c>
      <c r="H62" s="28"/>
      <c r="I62" s="48" t="str">
        <f>IF(H62="","",IF(Sheet1!$A$1=2,IF(AND(H62&gt;=Sheet1!$C$1,H62&lt;=Sheet1!$D$1),"1",IF(OR(H62&gt;=Sheet1!$C$2,H62&lt;=Sheet1!$D$2),"2","ERROR")),IF(AND(H62&gt;=Sheet1!$C$1,H62&lt;=Sheet1!$D$1),"1",IF(AND(H62&gt;=Sheet1!$C$2,H62&lt;=Sheet1!$D$2),"2",IF(OR(H62&gt;=Sheet1!$C$3,H62&lt;=Sheet1!$D$3),"3","ERROR")))))</f>
        <v/>
      </c>
      <c r="J62" s="49" t="str">
        <f>IF(H62="","",IF(AND(H62&gt;=Sheet1!$F$1,H62&lt;=Sheet1!$G$1),"1",IF(AND(H62&gt;=Sheet1!$F$2,H62&lt;=Sheet1!$G$2),"2",IF(AND(H62&gt;=Sheet1!$F$3,H62&lt;=Sheet1!$G$3),"3",IF(AND(H62&gt;=Sheet1!$F$4,H62&lt;=Sheet1!$G$4),"4",IF(AND(H62&gt;=Sheet1!$F$5,H62&lt;=Sheet1!$G$5),"5",IF(AND(H62&gt;=Sheet1!$F$7,H62&lt;=Sheet1!$G$7),"7",IF(AND(H62&gt;=Sheet1!$F$8,H62&lt;=Sheet1!$G$8),"8",IF(OR(H62&gt;=Sheet1!$F$6,H62&lt;=Sheet1!$G$6),"6","ERROR")))))))))</f>
        <v/>
      </c>
      <c r="K62" s="4"/>
      <c r="L62" s="4"/>
      <c r="M62" s="6"/>
      <c r="N62" s="6"/>
      <c r="O62" s="8"/>
      <c r="P62" s="4"/>
      <c r="Q62" s="4"/>
      <c r="R62" s="5"/>
      <c r="S62" s="4"/>
      <c r="T62" s="4"/>
      <c r="U62" s="4"/>
      <c r="V62" s="4"/>
      <c r="W62" s="4"/>
      <c r="X62" s="4"/>
      <c r="Y62" s="4"/>
      <c r="Z62" s="4"/>
      <c r="AA62" s="4"/>
      <c r="AB62" s="4"/>
      <c r="AC62" s="50"/>
      <c r="AD62" s="50"/>
      <c r="AE62" s="50"/>
    </row>
    <row r="63" spans="1:31" ht="30" hidden="1">
      <c r="A63" s="51" t="s">
        <v>150</v>
      </c>
      <c r="B63" s="51"/>
      <c r="C63" s="51"/>
      <c r="D63" s="51"/>
      <c r="E63" s="53">
        <f>COUNT(E3:E62)</f>
        <v>0</v>
      </c>
      <c r="F63" s="52">
        <f>COUNTIF(F3:F62,"X")</f>
        <v>0</v>
      </c>
      <c r="G63" s="52"/>
      <c r="H63" s="52"/>
      <c r="I63" s="48" t="str">
        <f>IF(H63="","",IF(AND(H63&gt;=Sheet1!$C$1,H63&lt;=Sheet1!$D$1),"1",IF(AND(H63&gt;=Sheet1!$C$2,H63&lt;=Sheet1!$D$2),"2",IF(OR(H63&gt;=Sheet1!$C$3,H63&lt;=Sheet1!$D$3),"3","ERROR"))))</f>
        <v/>
      </c>
      <c r="J63" s="52"/>
      <c r="K63" s="52"/>
      <c r="L63" s="52"/>
      <c r="M63" s="52">
        <f>COUNTIF(M3:M62,"X")</f>
        <v>0</v>
      </c>
      <c r="N63" s="52">
        <f>COUNTIF(N3:N62,"X")</f>
        <v>0</v>
      </c>
      <c r="O63" s="52">
        <f>COUNTIF(O3:O62,"X")</f>
        <v>0</v>
      </c>
      <c r="P63" s="52"/>
      <c r="Q63" s="52"/>
      <c r="R63" s="52"/>
      <c r="S63" s="52">
        <f t="shared" ref="S63:Z63" si="2">COUNTIF(S3:S62,"X")</f>
        <v>0</v>
      </c>
      <c r="T63" s="52">
        <f t="shared" si="2"/>
        <v>0</v>
      </c>
      <c r="U63" s="52">
        <f t="shared" si="2"/>
        <v>0</v>
      </c>
      <c r="V63" s="52">
        <f t="shared" si="2"/>
        <v>0</v>
      </c>
      <c r="W63" s="52">
        <f t="shared" si="2"/>
        <v>0</v>
      </c>
      <c r="X63" s="52">
        <f t="shared" si="2"/>
        <v>0</v>
      </c>
      <c r="Y63" s="52">
        <f t="shared" si="2"/>
        <v>0</v>
      </c>
      <c r="Z63" s="52">
        <f t="shared" si="2"/>
        <v>0</v>
      </c>
      <c r="AA63" s="52">
        <f>COUNTIF(AA3:AA62,"X")</f>
        <v>0</v>
      </c>
      <c r="AB63" s="61"/>
      <c r="AC63" s="50"/>
      <c r="AD63" s="50"/>
      <c r="AE63" s="50"/>
    </row>
    <row r="64" spans="1:31">
      <c r="A64" s="47"/>
      <c r="B64" s="47"/>
      <c r="C64" s="47"/>
      <c r="D64" s="55"/>
      <c r="E64" s="47"/>
      <c r="F64" s="47"/>
      <c r="G64" s="47"/>
      <c r="H64" s="47"/>
      <c r="I64" s="55"/>
      <c r="J64" s="47"/>
      <c r="K64" s="47"/>
      <c r="M64" s="47"/>
      <c r="P64" s="47"/>
      <c r="Q64" s="47"/>
      <c r="R64" s="47"/>
      <c r="S64" s="47"/>
      <c r="T64" s="47"/>
      <c r="U64" s="47"/>
      <c r="V64" s="47"/>
      <c r="W64" s="47"/>
      <c r="X64" s="47"/>
      <c r="Y64" s="47"/>
      <c r="Z64" s="47"/>
      <c r="AA64" s="47"/>
      <c r="AB64" s="47"/>
      <c r="AC64" s="47"/>
      <c r="AD64" s="47"/>
      <c r="AE64" s="47"/>
    </row>
    <row r="65" spans="1:3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sheetData>
  <sheetProtection sheet="1" objects="1" scenarios="1" formatColumns="0" formatRows="0"/>
  <mergeCells count="2">
    <mergeCell ref="S1:Z1"/>
    <mergeCell ref="A1:C1"/>
  </mergeCells>
  <dataValidations count="11">
    <dataValidation type="list" allowBlank="1" showInputMessage="1" showErrorMessage="1" error="Enter 'X' if answer to question is 'yes'" sqref="M3:O62 AA3:AA62" xr:uid="{58DF7881-79D9-4AB1-B1D2-CF39CFBA8CC7}">
      <formula1>"X"</formula1>
    </dataValidation>
    <dataValidation type="list" allowBlank="1" showInputMessage="1" showErrorMessage="1" error="Enter Activity Prior to Fall Code_x000a_1 = walking_x000a_2 = transfer_x000a_3 = bed_x000a_4 = chair_x000a_5 = other" sqref="L3:M62" xr:uid="{28C93C04-1C8E-43CA-9874-BE3B1B8DF6FB}">
      <formula1>"1, 2, 3, 4, 5"</formula1>
    </dataValidation>
    <dataValidation type="list" allowBlank="1" showInputMessage="1" showErrorMessage="1" error="Enter X in applicable columns" sqref="S3:Z62" xr:uid="{B3984489-7669-41D4-8D47-A5CA593A8E2C}">
      <formula1>"X"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4:P62" xr:uid="{3241171B-7B3B-499C-AC22-882E473B337A}">
      <formula1>IF(ISBLANK(O4),"",COUNTIF(InjuryCode,P4)=1)</formula1>
    </dataValidation>
    <dataValidation type="time" allowBlank="1" showInputMessage="1" showErrorMessage="1" errorTitle="Incorrect Time Format" error="Enter specific time with a space between AM or PM (e.g., 1:45 AM)" sqref="H3:H62" xr:uid="{9EDA9A7E-ECA7-47F2-8B6F-A82BE5077F3D}">
      <formula1>0</formula1>
      <formula2>0.999305555555556</formula2>
    </dataValidation>
    <dataValidation type="custom" showInputMessage="1" showErrorMessage="1" error="Only if fall resulted in injury, enter Tx Location Code_x000a_1 = facility_x000a_2 = emergency room_x000a_3 = admitted" sqref="Q4:Q62" xr:uid="{B021A2A3-F7D8-4BA7-B5C0-C0B951A0B3F5}">
      <formula1>IF(ISBLANK(O4),"",COUNTIF(TxLocationCode,Q4)=1)</formula1>
    </dataValidation>
    <dataValidation type="list" allowBlank="1" showInputMessage="1" showErrorMessage="1" error="Enter Location of Fall Code_x000a_1 = in room_x000a_2 = bathroom_x000a_3 = hallway_x000a_4 = dining room_x000a_5 = activities_x000a_6 = therapy_x000a_7 = beauty/barber_x000a_8 = shower/tub_x000a_9 = nrsg station_x000a_10 = out of facility_x000a_11 = common area_x000a_12 = other" sqref="K3:K62" xr:uid="{D0613A8E-CF14-4ACE-B9E7-BC5674210C12}">
      <formula1>"1, 2, 3, 4, 5, 6, 7, 8, 9, 10, 11, 12"</formula1>
    </dataValidation>
    <dataValidation type="list" allowBlank="1" showInputMessage="1" showErrorMessage="1" error="Enter Time Code_x000a_1 = 7am-10am_x000a_2 = 10am-1pm_x000a_3 = 1pm-4pm_x000a_4 = 4pm-7pm_x000a_5 = 7pm-10pm_x000a_6 = 10pm-1am_x000a_7 = 1am-4am_x000a_8 = 4am-7am" sqref="J3:J62" xr:uid="{4EE8FD89-DB2B-4EF1-B962-EF14CD53CE8D}">
      <formula1>"1, 2, 3, 4, 5, 6, 7, 8"</formula1>
    </dataValidation>
    <dataValidation type="custom" showInputMessage="1" showErrorMessage="1" error="Only enter a description if the fall resulted in an injury." sqref="R3:R62" xr:uid="{83E295D4-337B-4963-9C93-9C7B240238E5}">
      <formula1>$O3="X"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3" xr:uid="{D056582F-B646-4608-8B28-23575E3AE2F6}">
      <formula1>IF(ISBLANK(O3),"",COUNTIF(InjuryCode,P3)=1)</formula1>
    </dataValidation>
    <dataValidation type="custom" showInputMessage="1" showErrorMessage="1" error="Only if fall resulted in injury, enter Tx Location Code_x000a_1 = facility_x000a_2 = emergency room_x000a_3 = admitted" sqref="Q3" xr:uid="{07BE4C32-FF40-4403-A6B4-127D07FB292F}">
      <formula1>IF(ISBLANK(O3),"",COUNTIF(TxLocationCode,Q3)=1)</formula1>
    </dataValidation>
  </dataValidations>
  <pageMargins left="0.36" right="0.25" top="0.5" bottom="0.62" header="0.28999999999999998" footer="0.4"/>
  <pageSetup scale="39" fitToHeight="0" orientation="landscape" r:id="rId1"/>
  <headerFooter alignWithMargins="0">
    <oddHeader>&amp;L&amp;"Arial Narrow,Bold"&amp;16&amp;F</oddHeader>
    <oddFooter>&amp;L&amp;"Arial Narrow,Bold"&amp;16&amp;A&amp;C&amp;"Arial Narrow,Bold"&amp;14&amp;P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D21C-3841-4EA7-A17E-7CE81FC90E25}">
  <sheetPr codeName="Sheet23">
    <tabColor rgb="FFFDEFA6"/>
    <pageSetUpPr fitToPage="1"/>
  </sheetPr>
  <dimension ref="A1:AF65"/>
  <sheetViews>
    <sheetView showGridLines="0" zoomScaleNormal="100" workbookViewId="0">
      <pane xSplit="1" ySplit="2" topLeftCell="B3" activePane="bottomRight" state="frozen"/>
      <selection pane="topRight" activeCell="AB3" sqref="AB3"/>
      <selection pane="bottomLeft" activeCell="AB3" sqref="AB3"/>
      <selection pane="bottomRight" sqref="A1:C1"/>
    </sheetView>
  </sheetViews>
  <sheetFormatPr defaultColWidth="9.140625" defaultRowHeight="15"/>
  <cols>
    <col min="1" max="1" width="22.85546875" style="50" bestFit="1" customWidth="1"/>
    <col min="2" max="2" width="22.85546875" style="50" customWidth="1"/>
    <col min="3" max="3" width="21.85546875" style="57" bestFit="1" customWidth="1"/>
    <col min="4" max="4" width="22.28515625" style="59" bestFit="1" customWidth="1"/>
    <col min="5" max="5" width="22.28515625" style="58" customWidth="1"/>
    <col min="6" max="7" width="23.7109375" style="58" hidden="1" customWidth="1"/>
    <col min="8" max="8" width="23.7109375" style="58" customWidth="1"/>
    <col min="9" max="9" width="23" style="59" hidden="1" customWidth="1"/>
    <col min="10" max="10" width="23.42578125" style="58" hidden="1" customWidth="1"/>
    <col min="11" max="11" width="19.5703125" style="60" bestFit="1" customWidth="1"/>
    <col min="12" max="12" width="23.7109375" style="47" bestFit="1" customWidth="1"/>
    <col min="13" max="13" width="32.140625" style="58" customWidth="1"/>
    <col min="14" max="14" width="23.7109375" style="47" bestFit="1" customWidth="1"/>
    <col min="15" max="15" width="21" style="56" bestFit="1" customWidth="1"/>
    <col min="16" max="16" width="16" style="58" bestFit="1" customWidth="1"/>
    <col min="17" max="17" width="19.140625" style="58" customWidth="1"/>
    <col min="18" max="18" width="22.85546875" style="58" bestFit="1" customWidth="1"/>
    <col min="19" max="19" width="3.7109375" style="58" bestFit="1" customWidth="1"/>
    <col min="20" max="26" width="4.28515625" style="58" customWidth="1"/>
    <col min="27" max="27" width="14.7109375" style="23" customWidth="1"/>
    <col min="28" max="28" width="20.42578125" style="58" customWidth="1"/>
    <col min="29" max="29" width="9.140625" style="58" customWidth="1"/>
    <col min="30" max="31" width="9.140625" style="58"/>
    <col min="32" max="16384" width="9.140625" style="50"/>
  </cols>
  <sheetData>
    <row r="1" spans="1:32" s="43" customFormat="1" ht="52.5" customHeight="1">
      <c r="A1" s="159" t="str">
        <f>IF('General Info'!N4="","MONTH 12",'General Info'!N4)</f>
        <v>Month_12</v>
      </c>
      <c r="B1" s="160"/>
      <c r="C1" s="160"/>
      <c r="D1" s="38"/>
      <c r="E1" s="38"/>
      <c r="F1" s="38"/>
      <c r="G1" s="38"/>
      <c r="H1" s="39"/>
      <c r="I1" s="39"/>
      <c r="J1" s="39"/>
      <c r="K1" s="39"/>
      <c r="L1" s="39"/>
      <c r="M1" s="38"/>
      <c r="N1" s="39"/>
      <c r="O1" s="40"/>
      <c r="P1" s="38"/>
      <c r="Q1" s="38"/>
      <c r="R1" s="38"/>
      <c r="S1" s="156" t="s">
        <v>129</v>
      </c>
      <c r="T1" s="157"/>
      <c r="U1" s="157"/>
      <c r="V1" s="157"/>
      <c r="W1" s="157"/>
      <c r="X1" s="157"/>
      <c r="Y1" s="157"/>
      <c r="Z1" s="158"/>
      <c r="AA1" s="79"/>
      <c r="AB1" s="63"/>
      <c r="AC1" s="64"/>
      <c r="AD1" s="42"/>
      <c r="AE1" s="42"/>
      <c r="AF1" s="42"/>
    </row>
    <row r="2" spans="1:32" s="47" customFormat="1" ht="195">
      <c r="A2" s="44" t="s">
        <v>130</v>
      </c>
      <c r="B2" s="44" t="s">
        <v>131</v>
      </c>
      <c r="C2" s="44" t="s">
        <v>132</v>
      </c>
      <c r="D2" s="44" t="s">
        <v>133</v>
      </c>
      <c r="E2" s="44" t="s">
        <v>134</v>
      </c>
      <c r="F2" s="45" t="s">
        <v>135</v>
      </c>
      <c r="G2" s="45" t="s">
        <v>136</v>
      </c>
      <c r="H2" s="44" t="s">
        <v>137</v>
      </c>
      <c r="I2" s="45" t="s">
        <v>152</v>
      </c>
      <c r="J2" s="45" t="s">
        <v>139</v>
      </c>
      <c r="K2" s="44" t="s">
        <v>140</v>
      </c>
      <c r="L2" s="44" t="s">
        <v>141</v>
      </c>
      <c r="M2" s="44" t="s">
        <v>142</v>
      </c>
      <c r="N2" s="44" t="s">
        <v>143</v>
      </c>
      <c r="O2" s="44" t="s">
        <v>144</v>
      </c>
      <c r="P2" s="44" t="s">
        <v>145</v>
      </c>
      <c r="Q2" s="44" t="s">
        <v>146</v>
      </c>
      <c r="R2" s="44" t="s">
        <v>147</v>
      </c>
      <c r="S2" s="46" t="s">
        <v>47</v>
      </c>
      <c r="T2" s="46" t="s">
        <v>48</v>
      </c>
      <c r="U2" s="46" t="s">
        <v>49</v>
      </c>
      <c r="V2" s="46" t="s">
        <v>50</v>
      </c>
      <c r="W2" s="46" t="s">
        <v>51</v>
      </c>
      <c r="X2" s="46" t="s">
        <v>52</v>
      </c>
      <c r="Y2" s="46" t="s">
        <v>53</v>
      </c>
      <c r="Z2" s="46" t="s">
        <v>54</v>
      </c>
      <c r="AA2" s="44" t="s">
        <v>148</v>
      </c>
      <c r="AB2" s="44" t="s">
        <v>149</v>
      </c>
    </row>
    <row r="3" spans="1:32">
      <c r="A3" s="8"/>
      <c r="B3" s="8"/>
      <c r="C3" s="65"/>
      <c r="D3" s="7"/>
      <c r="E3" s="7"/>
      <c r="F3" s="48" t="str">
        <f>IF(ISBLANK(E3)," ",IF((E3-D3&lt;31),"X"," "))</f>
        <v xml:space="preserve"> </v>
      </c>
      <c r="G3" s="48" t="str">
        <f>IF(ISBLANK(E3)," ",WEEKDAY(E3,1))</f>
        <v xml:space="preserve"> </v>
      </c>
      <c r="H3" s="28"/>
      <c r="I3" s="48" t="str">
        <f>IF(H3="","",IF(Sheet1!$A$1=2,IF(AND(H3&gt;=Sheet1!$C$1,H3&lt;=Sheet1!$D$1),"1",IF(OR(H3&gt;=Sheet1!$C$2,H3&lt;=Sheet1!$D$2),"2","ERROR")),IF(AND(H3&gt;=Sheet1!$C$1,H3&lt;=Sheet1!$D$1),"1",IF(AND(H3&gt;=Sheet1!$C$2,H3&lt;=Sheet1!$D$2),"2",IF(OR(H3&gt;=Sheet1!$C$3,H3&lt;=Sheet1!$D$3),"3","ERROR")))))</f>
        <v/>
      </c>
      <c r="J3" s="49" t="str">
        <f>IF(H3="","",IF(AND(H3&gt;=Sheet1!$F$1,H3&lt;=Sheet1!$G$1),"1",IF(AND(H3&gt;=Sheet1!$F$2,H3&lt;=Sheet1!$G$2),"2",IF(AND(H3&gt;=Sheet1!$F$3,H3&lt;=Sheet1!$G$3),"3",IF(AND(H3&gt;=Sheet1!$F$4,H3&lt;=Sheet1!$G$4),"4",IF(AND(H3&gt;=Sheet1!$F$5,H3&lt;=Sheet1!$G$5),"5",IF(AND(H3&gt;=Sheet1!$F$7,H3&lt;=Sheet1!$G$7),"7",IF(AND(H3&gt;=Sheet1!$F$8,H3&lt;=Sheet1!$G$8),"8",IF(OR(H3&gt;=Sheet1!$F$6,H3&lt;=Sheet1!$G$6),"6","ERROR")))))))))</f>
        <v/>
      </c>
      <c r="K3" s="4"/>
      <c r="L3" s="4"/>
      <c r="M3" s="6"/>
      <c r="N3" s="6"/>
      <c r="O3" s="8"/>
      <c r="P3" s="4"/>
      <c r="Q3" s="4"/>
      <c r="R3" s="5"/>
      <c r="S3" s="4"/>
      <c r="T3" s="4"/>
      <c r="U3" s="4"/>
      <c r="V3" s="4"/>
      <c r="W3" s="4"/>
      <c r="X3" s="4"/>
      <c r="Y3" s="4"/>
      <c r="Z3" s="4"/>
      <c r="AA3" s="4"/>
      <c r="AB3" s="4"/>
      <c r="AC3" s="50"/>
      <c r="AD3" s="50"/>
      <c r="AE3" s="50"/>
    </row>
    <row r="4" spans="1:32">
      <c r="A4" s="4"/>
      <c r="B4" s="4"/>
      <c r="C4" s="65"/>
      <c r="D4" s="7"/>
      <c r="E4" s="7"/>
      <c r="F4" s="48" t="str">
        <f t="shared" ref="F4:F62" si="0">IF(ISBLANK(E4)," ",IF((E4-D4&lt;31),"X"," "))</f>
        <v xml:space="preserve"> </v>
      </c>
      <c r="G4" s="48" t="str">
        <f t="shared" ref="G4:G62" si="1">IF(ISBLANK(E4)," ",WEEKDAY(E4,1))</f>
        <v xml:space="preserve"> </v>
      </c>
      <c r="H4" s="28"/>
      <c r="I4" s="48" t="str">
        <f>IF(H4="","",IF(Sheet1!$A$1=2,IF(AND(H4&gt;=Sheet1!$C$1,H4&lt;=Sheet1!$D$1),"1",IF(OR(H4&gt;=Sheet1!$C$2,H4&lt;=Sheet1!$D$2),"2","ERROR")),IF(AND(H4&gt;=Sheet1!$C$1,H4&lt;=Sheet1!$D$1),"1",IF(AND(H4&gt;=Sheet1!$C$2,H4&lt;=Sheet1!$D$2),"2",IF(OR(H4&gt;=Sheet1!$C$3,H4&lt;=Sheet1!$D$3),"3","ERROR")))))</f>
        <v/>
      </c>
      <c r="J4" s="49" t="str">
        <f>IF(H4="","",IF(AND(H4&gt;=Sheet1!$F$1,H4&lt;=Sheet1!$G$1),"1",IF(AND(H4&gt;=Sheet1!$F$2,H4&lt;=Sheet1!$G$2),"2",IF(AND(H4&gt;=Sheet1!$F$3,H4&lt;=Sheet1!$G$3),"3",IF(AND(H4&gt;=Sheet1!$F$4,H4&lt;=Sheet1!$G$4),"4",IF(AND(H4&gt;=Sheet1!$F$5,H4&lt;=Sheet1!$G$5),"5",IF(AND(H4&gt;=Sheet1!$F$7,H4&lt;=Sheet1!$G$7),"7",IF(AND(H4&gt;=Sheet1!$F$8,H4&lt;=Sheet1!$G$8),"8",IF(OR(H4&gt;=Sheet1!$F$6,H4&lt;=Sheet1!$G$6),"6","ERROR")))))))))</f>
        <v/>
      </c>
      <c r="K4" s="4"/>
      <c r="L4" s="4"/>
      <c r="M4" s="6"/>
      <c r="N4" s="6"/>
      <c r="O4" s="8"/>
      <c r="P4" s="4"/>
      <c r="Q4" s="4"/>
      <c r="R4" s="5"/>
      <c r="S4" s="4"/>
      <c r="T4" s="4"/>
      <c r="U4" s="4"/>
      <c r="V4" s="4"/>
      <c r="W4" s="4"/>
      <c r="X4" s="4"/>
      <c r="Y4" s="4"/>
      <c r="Z4" s="4"/>
      <c r="AA4" s="4"/>
      <c r="AB4" s="4"/>
      <c r="AC4" s="50"/>
      <c r="AD4" s="50"/>
      <c r="AE4" s="50"/>
    </row>
    <row r="5" spans="1:32">
      <c r="A5" s="4"/>
      <c r="B5" s="4"/>
      <c r="C5" s="65"/>
      <c r="D5" s="7"/>
      <c r="E5" s="7"/>
      <c r="F5" s="48" t="str">
        <f t="shared" si="0"/>
        <v xml:space="preserve"> </v>
      </c>
      <c r="G5" s="48" t="str">
        <f t="shared" si="1"/>
        <v xml:space="preserve"> </v>
      </c>
      <c r="H5" s="28"/>
      <c r="I5" s="48" t="str">
        <f>IF(H5="","",IF(Sheet1!$A$1=2,IF(AND(H5&gt;=Sheet1!$C$1,H5&lt;=Sheet1!$D$1),"1",IF(OR(H5&gt;=Sheet1!$C$2,H5&lt;=Sheet1!$D$2),"2","ERROR")),IF(AND(H5&gt;=Sheet1!$C$1,H5&lt;=Sheet1!$D$1),"1",IF(AND(H5&gt;=Sheet1!$C$2,H5&lt;=Sheet1!$D$2),"2",IF(OR(H5&gt;=Sheet1!$C$3,H5&lt;=Sheet1!$D$3),"3","ERROR")))))</f>
        <v/>
      </c>
      <c r="J5" s="49" t="str">
        <f>IF(H5="","",IF(AND(H5&gt;=Sheet1!$F$1,H5&lt;=Sheet1!$G$1),"1",IF(AND(H5&gt;=Sheet1!$F$2,H5&lt;=Sheet1!$G$2),"2",IF(AND(H5&gt;=Sheet1!$F$3,H5&lt;=Sheet1!$G$3),"3",IF(AND(H5&gt;=Sheet1!$F$4,H5&lt;=Sheet1!$G$4),"4",IF(AND(H5&gt;=Sheet1!$F$5,H5&lt;=Sheet1!$G$5),"5",IF(AND(H5&gt;=Sheet1!$F$7,H5&lt;=Sheet1!$G$7),"7",IF(AND(H5&gt;=Sheet1!$F$8,H5&lt;=Sheet1!$G$8),"8",IF(OR(H5&gt;=Sheet1!$F$6,H5&lt;=Sheet1!$G$6),"6","ERROR")))))))))</f>
        <v/>
      </c>
      <c r="K5" s="4"/>
      <c r="L5" s="4"/>
      <c r="M5" s="6"/>
      <c r="N5" s="6"/>
      <c r="O5" s="8"/>
      <c r="P5" s="4"/>
      <c r="Q5" s="4"/>
      <c r="R5" s="5"/>
      <c r="S5" s="4"/>
      <c r="T5" s="4"/>
      <c r="U5" s="4"/>
      <c r="V5" s="4"/>
      <c r="W5" s="4"/>
      <c r="X5" s="4"/>
      <c r="Y5" s="4"/>
      <c r="Z5" s="4"/>
      <c r="AA5" s="4"/>
      <c r="AB5" s="4"/>
      <c r="AC5" s="50"/>
      <c r="AD5" s="50"/>
      <c r="AE5" s="50"/>
    </row>
    <row r="6" spans="1:32">
      <c r="A6" s="8"/>
      <c r="B6" s="8"/>
      <c r="C6" s="65"/>
      <c r="D6" s="7"/>
      <c r="E6" s="7"/>
      <c r="F6" s="48" t="str">
        <f t="shared" si="0"/>
        <v xml:space="preserve"> </v>
      </c>
      <c r="G6" s="48" t="str">
        <f t="shared" si="1"/>
        <v xml:space="preserve"> </v>
      </c>
      <c r="H6" s="28"/>
      <c r="I6" s="48" t="str">
        <f>IF(H6="","",IF(Sheet1!$A$1=2,IF(AND(H6&gt;=Sheet1!$C$1,H6&lt;=Sheet1!$D$1),"1",IF(OR(H6&gt;=Sheet1!$C$2,H6&lt;=Sheet1!$D$2),"2","ERROR")),IF(AND(H6&gt;=Sheet1!$C$1,H6&lt;=Sheet1!$D$1),"1",IF(AND(H6&gt;=Sheet1!$C$2,H6&lt;=Sheet1!$D$2),"2",IF(OR(H6&gt;=Sheet1!$C$3,H6&lt;=Sheet1!$D$3),"3","ERROR")))))</f>
        <v/>
      </c>
      <c r="J6" s="49" t="str">
        <f>IF(H6="","",IF(AND(H6&gt;=Sheet1!$F$1,H6&lt;=Sheet1!$G$1),"1",IF(AND(H6&gt;=Sheet1!$F$2,H6&lt;=Sheet1!$G$2),"2",IF(AND(H6&gt;=Sheet1!$F$3,H6&lt;=Sheet1!$G$3),"3",IF(AND(H6&gt;=Sheet1!$F$4,H6&lt;=Sheet1!$G$4),"4",IF(AND(H6&gt;=Sheet1!$F$5,H6&lt;=Sheet1!$G$5),"5",IF(AND(H6&gt;=Sheet1!$F$7,H6&lt;=Sheet1!$G$7),"7",IF(AND(H6&gt;=Sheet1!$F$8,H6&lt;=Sheet1!$G$8),"8",IF(OR(H6&gt;=Sheet1!$F$6,H6&lt;=Sheet1!$G$6),"6","ERROR")))))))))</f>
        <v/>
      </c>
      <c r="K6" s="4"/>
      <c r="L6" s="4"/>
      <c r="M6" s="6"/>
      <c r="N6" s="6"/>
      <c r="O6" s="8"/>
      <c r="P6" s="4"/>
      <c r="Q6" s="4"/>
      <c r="R6" s="5"/>
      <c r="S6" s="4"/>
      <c r="T6" s="4"/>
      <c r="U6" s="4"/>
      <c r="V6" s="4"/>
      <c r="W6" s="4"/>
      <c r="X6" s="4"/>
      <c r="Y6" s="4"/>
      <c r="Z6" s="4"/>
      <c r="AA6" s="4"/>
      <c r="AB6" s="4"/>
      <c r="AC6" s="50"/>
      <c r="AD6" s="50"/>
      <c r="AE6" s="50"/>
    </row>
    <row r="7" spans="1:32">
      <c r="A7" s="4"/>
      <c r="B7" s="4"/>
      <c r="C7" s="65"/>
      <c r="D7" s="7"/>
      <c r="E7" s="7"/>
      <c r="F7" s="48" t="str">
        <f t="shared" si="0"/>
        <v xml:space="preserve"> </v>
      </c>
      <c r="G7" s="48" t="str">
        <f t="shared" si="1"/>
        <v xml:space="preserve"> </v>
      </c>
      <c r="H7" s="28"/>
      <c r="I7" s="48" t="str">
        <f>IF(H7="","",IF(Sheet1!$A$1=2,IF(AND(H7&gt;=Sheet1!$C$1,H7&lt;=Sheet1!$D$1),"1",IF(OR(H7&gt;=Sheet1!$C$2,H7&lt;=Sheet1!$D$2),"2","ERROR")),IF(AND(H7&gt;=Sheet1!$C$1,H7&lt;=Sheet1!$D$1),"1",IF(AND(H7&gt;=Sheet1!$C$2,H7&lt;=Sheet1!$D$2),"2",IF(OR(H7&gt;=Sheet1!$C$3,H7&lt;=Sheet1!$D$3),"3","ERROR")))))</f>
        <v/>
      </c>
      <c r="J7" s="49" t="str">
        <f>IF(H7="","",IF(AND(H7&gt;=Sheet1!$F$1,H7&lt;=Sheet1!$G$1),"1",IF(AND(H7&gt;=Sheet1!$F$2,H7&lt;=Sheet1!$G$2),"2",IF(AND(H7&gt;=Sheet1!$F$3,H7&lt;=Sheet1!$G$3),"3",IF(AND(H7&gt;=Sheet1!$F$4,H7&lt;=Sheet1!$G$4),"4",IF(AND(H7&gt;=Sheet1!$F$5,H7&lt;=Sheet1!$G$5),"5",IF(AND(H7&gt;=Sheet1!$F$7,H7&lt;=Sheet1!$G$7),"7",IF(AND(H7&gt;=Sheet1!$F$8,H7&lt;=Sheet1!$G$8),"8",IF(OR(H7&gt;=Sheet1!$F$6,H7&lt;=Sheet1!$G$6),"6","ERROR")))))))))</f>
        <v/>
      </c>
      <c r="K7" s="4"/>
      <c r="L7" s="4"/>
      <c r="M7" s="6"/>
      <c r="N7" s="4"/>
      <c r="O7" s="8"/>
      <c r="P7" s="4"/>
      <c r="Q7" s="4"/>
      <c r="R7" s="5"/>
      <c r="S7" s="4"/>
      <c r="T7" s="4"/>
      <c r="U7" s="4"/>
      <c r="V7" s="4"/>
      <c r="W7" s="4"/>
      <c r="X7" s="4"/>
      <c r="Y7" s="4"/>
      <c r="Z7" s="4"/>
      <c r="AA7" s="4"/>
      <c r="AB7" s="4"/>
      <c r="AC7" s="50"/>
      <c r="AD7" s="50"/>
      <c r="AE7" s="50"/>
    </row>
    <row r="8" spans="1:32">
      <c r="A8" s="8"/>
      <c r="B8" s="8"/>
      <c r="C8" s="65"/>
      <c r="D8" s="7"/>
      <c r="E8" s="7"/>
      <c r="F8" s="48" t="str">
        <f t="shared" si="0"/>
        <v xml:space="preserve"> </v>
      </c>
      <c r="G8" s="48" t="str">
        <f t="shared" si="1"/>
        <v xml:space="preserve"> </v>
      </c>
      <c r="H8" s="28"/>
      <c r="I8" s="48" t="str">
        <f>IF(H8="","",IF(Sheet1!$A$1=2,IF(AND(H8&gt;=Sheet1!$C$1,H8&lt;=Sheet1!$D$1),"1",IF(OR(H8&gt;=Sheet1!$C$2,H8&lt;=Sheet1!$D$2),"2","ERROR")),IF(AND(H8&gt;=Sheet1!$C$1,H8&lt;=Sheet1!$D$1),"1",IF(AND(H8&gt;=Sheet1!$C$2,H8&lt;=Sheet1!$D$2),"2",IF(OR(H8&gt;=Sheet1!$C$3,H8&lt;=Sheet1!$D$3),"3","ERROR")))))</f>
        <v/>
      </c>
      <c r="J8" s="49" t="str">
        <f>IF(H8="","",IF(AND(H8&gt;=Sheet1!$F$1,H8&lt;=Sheet1!$G$1),"1",IF(AND(H8&gt;=Sheet1!$F$2,H8&lt;=Sheet1!$G$2),"2",IF(AND(H8&gt;=Sheet1!$F$3,H8&lt;=Sheet1!$G$3),"3",IF(AND(H8&gt;=Sheet1!$F$4,H8&lt;=Sheet1!$G$4),"4",IF(AND(H8&gt;=Sheet1!$F$5,H8&lt;=Sheet1!$G$5),"5",IF(AND(H8&gt;=Sheet1!$F$7,H8&lt;=Sheet1!$G$7),"7",IF(AND(H8&gt;=Sheet1!$F$8,H8&lt;=Sheet1!$G$8),"8",IF(OR(H8&gt;=Sheet1!$F$6,H8&lt;=Sheet1!$G$6),"6","ERROR")))))))))</f>
        <v/>
      </c>
      <c r="K8" s="4"/>
      <c r="L8" s="4"/>
      <c r="M8" s="6"/>
      <c r="N8" s="6"/>
      <c r="O8" s="8"/>
      <c r="P8" s="4"/>
      <c r="Q8" s="4"/>
      <c r="R8" s="5"/>
      <c r="S8" s="4"/>
      <c r="T8" s="4"/>
      <c r="U8" s="4"/>
      <c r="V8" s="4"/>
      <c r="W8" s="4"/>
      <c r="X8" s="4"/>
      <c r="Y8" s="4"/>
      <c r="Z8" s="4"/>
      <c r="AA8" s="4"/>
      <c r="AB8" s="4"/>
      <c r="AC8" s="50"/>
      <c r="AD8" s="50"/>
      <c r="AE8" s="50"/>
    </row>
    <row r="9" spans="1:32">
      <c r="A9" s="8"/>
      <c r="B9" s="8"/>
      <c r="C9" s="65"/>
      <c r="D9" s="7"/>
      <c r="E9" s="7"/>
      <c r="F9" s="48" t="str">
        <f t="shared" si="0"/>
        <v xml:space="preserve"> </v>
      </c>
      <c r="G9" s="48" t="str">
        <f t="shared" si="1"/>
        <v xml:space="preserve"> </v>
      </c>
      <c r="H9" s="28"/>
      <c r="I9" s="48" t="str">
        <f>IF(H9="","",IF(Sheet1!$A$1=2,IF(AND(H9&gt;=Sheet1!$C$1,H9&lt;=Sheet1!$D$1),"1",IF(OR(H9&gt;=Sheet1!$C$2,H9&lt;=Sheet1!$D$2),"2","ERROR")),IF(AND(H9&gt;=Sheet1!$C$1,H9&lt;=Sheet1!$D$1),"1",IF(AND(H9&gt;=Sheet1!$C$2,H9&lt;=Sheet1!$D$2),"2",IF(OR(H9&gt;=Sheet1!$C$3,H9&lt;=Sheet1!$D$3),"3","ERROR")))))</f>
        <v/>
      </c>
      <c r="J9" s="49" t="str">
        <f>IF(H9="","",IF(AND(H9&gt;=Sheet1!$F$1,H9&lt;=Sheet1!$G$1),"1",IF(AND(H9&gt;=Sheet1!$F$2,H9&lt;=Sheet1!$G$2),"2",IF(AND(H9&gt;=Sheet1!$F$3,H9&lt;=Sheet1!$G$3),"3",IF(AND(H9&gt;=Sheet1!$F$4,H9&lt;=Sheet1!$G$4),"4",IF(AND(H9&gt;=Sheet1!$F$5,H9&lt;=Sheet1!$G$5),"5",IF(AND(H9&gt;=Sheet1!$F$7,H9&lt;=Sheet1!$G$7),"7",IF(AND(H9&gt;=Sheet1!$F$8,H9&lt;=Sheet1!$G$8),"8",IF(OR(H9&gt;=Sheet1!$F$6,H9&lt;=Sheet1!$G$6),"6","ERROR")))))))))</f>
        <v/>
      </c>
      <c r="K9" s="4"/>
      <c r="L9" s="4"/>
      <c r="M9" s="6"/>
      <c r="N9" s="6"/>
      <c r="O9" s="8"/>
      <c r="P9" s="4"/>
      <c r="Q9" s="4"/>
      <c r="R9" s="5"/>
      <c r="S9" s="4"/>
      <c r="T9" s="4"/>
      <c r="U9" s="4"/>
      <c r="V9" s="4"/>
      <c r="W9" s="4"/>
      <c r="X9" s="4"/>
      <c r="Y9" s="4"/>
      <c r="Z9" s="4"/>
      <c r="AA9" s="4"/>
      <c r="AB9" s="4"/>
      <c r="AC9" s="50"/>
      <c r="AD9" s="50"/>
      <c r="AE9" s="50"/>
    </row>
    <row r="10" spans="1:32">
      <c r="A10" s="8"/>
      <c r="B10" s="8"/>
      <c r="C10" s="65"/>
      <c r="D10" s="7"/>
      <c r="E10" s="7"/>
      <c r="F10" s="48" t="str">
        <f t="shared" si="0"/>
        <v xml:space="preserve"> </v>
      </c>
      <c r="G10" s="48" t="str">
        <f t="shared" si="1"/>
        <v xml:space="preserve"> </v>
      </c>
      <c r="H10" s="28"/>
      <c r="I10" s="48" t="str">
        <f>IF(H10="","",IF(Sheet1!$A$1=2,IF(AND(H10&gt;=Sheet1!$C$1,H10&lt;=Sheet1!$D$1),"1",IF(OR(H10&gt;=Sheet1!$C$2,H10&lt;=Sheet1!$D$2),"2","ERROR")),IF(AND(H10&gt;=Sheet1!$C$1,H10&lt;=Sheet1!$D$1),"1",IF(AND(H10&gt;=Sheet1!$C$2,H10&lt;=Sheet1!$D$2),"2",IF(OR(H10&gt;=Sheet1!$C$3,H10&lt;=Sheet1!$D$3),"3","ERROR")))))</f>
        <v/>
      </c>
      <c r="J10" s="49" t="str">
        <f>IF(H10="","",IF(AND(H10&gt;=Sheet1!$F$1,H10&lt;=Sheet1!$G$1),"1",IF(AND(H10&gt;=Sheet1!$F$2,H10&lt;=Sheet1!$G$2),"2",IF(AND(H10&gt;=Sheet1!$F$3,H10&lt;=Sheet1!$G$3),"3",IF(AND(H10&gt;=Sheet1!$F$4,H10&lt;=Sheet1!$G$4),"4",IF(AND(H10&gt;=Sheet1!$F$5,H10&lt;=Sheet1!$G$5),"5",IF(AND(H10&gt;=Sheet1!$F$7,H10&lt;=Sheet1!$G$7),"7",IF(AND(H10&gt;=Sheet1!$F$8,H10&lt;=Sheet1!$G$8),"8",IF(OR(H10&gt;=Sheet1!$F$6,H10&lt;=Sheet1!$G$6),"6","ERROR")))))))))</f>
        <v/>
      </c>
      <c r="K10" s="4"/>
      <c r="L10" s="4"/>
      <c r="M10" s="6"/>
      <c r="N10" s="6"/>
      <c r="O10" s="8"/>
      <c r="P10" s="4"/>
      <c r="Q10" s="4"/>
      <c r="R10" s="5"/>
      <c r="S10" s="4"/>
      <c r="T10" s="4"/>
      <c r="U10" s="4"/>
      <c r="V10" s="4"/>
      <c r="W10" s="4"/>
      <c r="X10" s="4"/>
      <c r="Y10" s="4"/>
      <c r="Z10" s="4"/>
      <c r="AA10" s="4"/>
      <c r="AB10" s="4"/>
      <c r="AC10" s="50"/>
      <c r="AD10" s="50"/>
      <c r="AE10" s="50"/>
    </row>
    <row r="11" spans="1:32">
      <c r="A11" s="4"/>
      <c r="B11" s="4"/>
      <c r="C11" s="65"/>
      <c r="D11" s="7"/>
      <c r="E11" s="7"/>
      <c r="F11" s="48" t="str">
        <f t="shared" si="0"/>
        <v xml:space="preserve"> </v>
      </c>
      <c r="G11" s="48" t="str">
        <f t="shared" si="1"/>
        <v xml:space="preserve"> </v>
      </c>
      <c r="H11" s="28"/>
      <c r="I11" s="48" t="str">
        <f>IF(H11="","",IF(Sheet1!$A$1=2,IF(AND(H11&gt;=Sheet1!$C$1,H11&lt;=Sheet1!$D$1),"1",IF(OR(H11&gt;=Sheet1!$C$2,H11&lt;=Sheet1!$D$2),"2","ERROR")),IF(AND(H11&gt;=Sheet1!$C$1,H11&lt;=Sheet1!$D$1),"1",IF(AND(H11&gt;=Sheet1!$C$2,H11&lt;=Sheet1!$D$2),"2",IF(OR(H11&gt;=Sheet1!$C$3,H11&lt;=Sheet1!$D$3),"3","ERROR")))))</f>
        <v/>
      </c>
      <c r="J11" s="49" t="str">
        <f>IF(H11="","",IF(AND(H11&gt;=Sheet1!$F$1,H11&lt;=Sheet1!$G$1),"1",IF(AND(H11&gt;=Sheet1!$F$2,H11&lt;=Sheet1!$G$2),"2",IF(AND(H11&gt;=Sheet1!$F$3,H11&lt;=Sheet1!$G$3),"3",IF(AND(H11&gt;=Sheet1!$F$4,H11&lt;=Sheet1!$G$4),"4",IF(AND(H11&gt;=Sheet1!$F$5,H11&lt;=Sheet1!$G$5),"5",IF(AND(H11&gt;=Sheet1!$F$7,H11&lt;=Sheet1!$G$7),"7",IF(AND(H11&gt;=Sheet1!$F$8,H11&lt;=Sheet1!$G$8),"8",IF(OR(H11&gt;=Sheet1!$F$6,H11&lt;=Sheet1!$G$6),"6","ERROR")))))))))</f>
        <v/>
      </c>
      <c r="K11" s="4"/>
      <c r="L11" s="4"/>
      <c r="M11" s="6"/>
      <c r="N11" s="6"/>
      <c r="O11" s="8"/>
      <c r="P11" s="4"/>
      <c r="Q11" s="4"/>
      <c r="R11" s="5"/>
      <c r="S11" s="4"/>
      <c r="T11" s="4"/>
      <c r="U11" s="4"/>
      <c r="V11" s="4"/>
      <c r="W11" s="4"/>
      <c r="X11" s="4"/>
      <c r="Y11" s="4"/>
      <c r="Z11" s="4"/>
      <c r="AA11" s="4"/>
      <c r="AB11" s="4"/>
      <c r="AC11" s="50"/>
      <c r="AD11" s="50"/>
      <c r="AE11" s="50"/>
    </row>
    <row r="12" spans="1:32">
      <c r="A12" s="8"/>
      <c r="B12" s="8"/>
      <c r="C12" s="65"/>
      <c r="D12" s="7"/>
      <c r="E12" s="7"/>
      <c r="F12" s="48" t="str">
        <f t="shared" si="0"/>
        <v xml:space="preserve"> </v>
      </c>
      <c r="G12" s="48" t="str">
        <f t="shared" si="1"/>
        <v xml:space="preserve"> </v>
      </c>
      <c r="H12" s="28"/>
      <c r="I12" s="48" t="str">
        <f>IF(H12="","",IF(Sheet1!$A$1=2,IF(AND(H12&gt;=Sheet1!$C$1,H12&lt;=Sheet1!$D$1),"1",IF(OR(H12&gt;=Sheet1!$C$2,H12&lt;=Sheet1!$D$2),"2","ERROR")),IF(AND(H12&gt;=Sheet1!$C$1,H12&lt;=Sheet1!$D$1),"1",IF(AND(H12&gt;=Sheet1!$C$2,H12&lt;=Sheet1!$D$2),"2",IF(OR(H12&gt;=Sheet1!$C$3,H12&lt;=Sheet1!$D$3),"3","ERROR")))))</f>
        <v/>
      </c>
      <c r="J12" s="49" t="str">
        <f>IF(H12="","",IF(AND(H12&gt;=Sheet1!$F$1,H12&lt;=Sheet1!$G$1),"1",IF(AND(H12&gt;=Sheet1!$F$2,H12&lt;=Sheet1!$G$2),"2",IF(AND(H12&gt;=Sheet1!$F$3,H12&lt;=Sheet1!$G$3),"3",IF(AND(H12&gt;=Sheet1!$F$4,H12&lt;=Sheet1!$G$4),"4",IF(AND(H12&gt;=Sheet1!$F$5,H12&lt;=Sheet1!$G$5),"5",IF(AND(H12&gt;=Sheet1!$F$7,H12&lt;=Sheet1!$G$7),"7",IF(AND(H12&gt;=Sheet1!$F$8,H12&lt;=Sheet1!$G$8),"8",IF(OR(H12&gt;=Sheet1!$F$6,H12&lt;=Sheet1!$G$6),"6","ERROR")))))))))</f>
        <v/>
      </c>
      <c r="K12" s="4"/>
      <c r="L12" s="4"/>
      <c r="M12" s="6"/>
      <c r="N12" s="6"/>
      <c r="O12" s="8"/>
      <c r="P12" s="4"/>
      <c r="Q12" s="4"/>
      <c r="R12" s="5"/>
      <c r="S12" s="4"/>
      <c r="T12" s="4"/>
      <c r="U12" s="4"/>
      <c r="V12" s="4"/>
      <c r="W12" s="4"/>
      <c r="X12" s="4"/>
      <c r="Y12" s="4"/>
      <c r="Z12" s="4"/>
      <c r="AA12" s="4"/>
      <c r="AB12" s="4"/>
      <c r="AC12" s="50"/>
      <c r="AD12" s="50"/>
      <c r="AE12" s="50"/>
    </row>
    <row r="13" spans="1:32">
      <c r="A13" s="8"/>
      <c r="B13" s="8"/>
      <c r="C13" s="65"/>
      <c r="D13" s="7"/>
      <c r="E13" s="7"/>
      <c r="F13" s="48" t="str">
        <f t="shared" si="0"/>
        <v xml:space="preserve"> </v>
      </c>
      <c r="G13" s="48" t="str">
        <f t="shared" si="1"/>
        <v xml:space="preserve"> </v>
      </c>
      <c r="H13" s="28"/>
      <c r="I13" s="48" t="str">
        <f>IF(H13="","",IF(Sheet1!$A$1=2,IF(AND(H13&gt;=Sheet1!$C$1,H13&lt;=Sheet1!$D$1),"1",IF(OR(H13&gt;=Sheet1!$C$2,H13&lt;=Sheet1!$D$2),"2","ERROR")),IF(AND(H13&gt;=Sheet1!$C$1,H13&lt;=Sheet1!$D$1),"1",IF(AND(H13&gt;=Sheet1!$C$2,H13&lt;=Sheet1!$D$2),"2",IF(OR(H13&gt;=Sheet1!$C$3,H13&lt;=Sheet1!$D$3),"3","ERROR")))))</f>
        <v/>
      </c>
      <c r="J13" s="49" t="str">
        <f>IF(H13="","",IF(AND(H13&gt;=Sheet1!$F$1,H13&lt;=Sheet1!$G$1),"1",IF(AND(H13&gt;=Sheet1!$F$2,H13&lt;=Sheet1!$G$2),"2",IF(AND(H13&gt;=Sheet1!$F$3,H13&lt;=Sheet1!$G$3),"3",IF(AND(H13&gt;=Sheet1!$F$4,H13&lt;=Sheet1!$G$4),"4",IF(AND(H13&gt;=Sheet1!$F$5,H13&lt;=Sheet1!$G$5),"5",IF(AND(H13&gt;=Sheet1!$F$7,H13&lt;=Sheet1!$G$7),"7",IF(AND(H13&gt;=Sheet1!$F$8,H13&lt;=Sheet1!$G$8),"8",IF(OR(H13&gt;=Sheet1!$F$6,H13&lt;=Sheet1!$G$6),"6","ERROR")))))))))</f>
        <v/>
      </c>
      <c r="K13" s="4"/>
      <c r="L13" s="4"/>
      <c r="M13" s="6"/>
      <c r="N13" s="6"/>
      <c r="O13" s="8"/>
      <c r="P13" s="4"/>
      <c r="Q13" s="4"/>
      <c r="R13" s="5"/>
      <c r="S13" s="4"/>
      <c r="T13" s="4"/>
      <c r="U13" s="4"/>
      <c r="V13" s="4"/>
      <c r="W13" s="4"/>
      <c r="X13" s="4"/>
      <c r="Y13" s="4"/>
      <c r="Z13" s="4"/>
      <c r="AA13" s="4"/>
      <c r="AB13" s="4"/>
      <c r="AC13" s="50"/>
      <c r="AD13" s="50"/>
      <c r="AE13" s="50"/>
    </row>
    <row r="14" spans="1:32">
      <c r="A14" s="4"/>
      <c r="B14" s="4"/>
      <c r="C14" s="65"/>
      <c r="D14" s="7"/>
      <c r="E14" s="7"/>
      <c r="F14" s="48" t="str">
        <f t="shared" si="0"/>
        <v xml:space="preserve"> </v>
      </c>
      <c r="G14" s="48" t="str">
        <f t="shared" si="1"/>
        <v xml:space="preserve"> </v>
      </c>
      <c r="H14" s="28"/>
      <c r="I14" s="48" t="str">
        <f>IF(H14="","",IF(Sheet1!$A$1=2,IF(AND(H14&gt;=Sheet1!$C$1,H14&lt;=Sheet1!$D$1),"1",IF(OR(H14&gt;=Sheet1!$C$2,H14&lt;=Sheet1!$D$2),"2","ERROR")),IF(AND(H14&gt;=Sheet1!$C$1,H14&lt;=Sheet1!$D$1),"1",IF(AND(H14&gt;=Sheet1!$C$2,H14&lt;=Sheet1!$D$2),"2",IF(OR(H14&gt;=Sheet1!$C$3,H14&lt;=Sheet1!$D$3),"3","ERROR")))))</f>
        <v/>
      </c>
      <c r="J14" s="49" t="str">
        <f>IF(H14="","",IF(AND(H14&gt;=Sheet1!$F$1,H14&lt;=Sheet1!$G$1),"1",IF(AND(H14&gt;=Sheet1!$F$2,H14&lt;=Sheet1!$G$2),"2",IF(AND(H14&gt;=Sheet1!$F$3,H14&lt;=Sheet1!$G$3),"3",IF(AND(H14&gt;=Sheet1!$F$4,H14&lt;=Sheet1!$G$4),"4",IF(AND(H14&gt;=Sheet1!$F$5,H14&lt;=Sheet1!$G$5),"5",IF(AND(H14&gt;=Sheet1!$F$7,H14&lt;=Sheet1!$G$7),"7",IF(AND(H14&gt;=Sheet1!$F$8,H14&lt;=Sheet1!$G$8),"8",IF(OR(H14&gt;=Sheet1!$F$6,H14&lt;=Sheet1!$G$6),"6","ERROR")))))))))</f>
        <v/>
      </c>
      <c r="K14" s="4"/>
      <c r="L14" s="4"/>
      <c r="M14" s="6"/>
      <c r="N14" s="6"/>
      <c r="O14" s="8"/>
      <c r="P14" s="4"/>
      <c r="Q14" s="4"/>
      <c r="R14" s="5"/>
      <c r="S14" s="4"/>
      <c r="T14" s="4"/>
      <c r="U14" s="4"/>
      <c r="V14" s="4"/>
      <c r="W14" s="4"/>
      <c r="X14" s="4"/>
      <c r="Y14" s="4"/>
      <c r="Z14" s="4"/>
      <c r="AA14" s="4"/>
      <c r="AB14" s="4"/>
      <c r="AC14" s="50"/>
      <c r="AD14" s="50"/>
      <c r="AE14" s="50"/>
    </row>
    <row r="15" spans="1:32">
      <c r="A15" s="4"/>
      <c r="B15" s="4"/>
      <c r="C15" s="65"/>
      <c r="D15" s="7"/>
      <c r="E15" s="7"/>
      <c r="F15" s="48" t="str">
        <f t="shared" si="0"/>
        <v xml:space="preserve"> </v>
      </c>
      <c r="G15" s="48" t="str">
        <f t="shared" si="1"/>
        <v xml:space="preserve"> </v>
      </c>
      <c r="H15" s="28"/>
      <c r="I15" s="48" t="str">
        <f>IF(H15="","",IF(Sheet1!$A$1=2,IF(AND(H15&gt;=Sheet1!$C$1,H15&lt;=Sheet1!$D$1),"1",IF(OR(H15&gt;=Sheet1!$C$2,H15&lt;=Sheet1!$D$2),"2","ERROR")),IF(AND(H15&gt;=Sheet1!$C$1,H15&lt;=Sheet1!$D$1),"1",IF(AND(H15&gt;=Sheet1!$C$2,H15&lt;=Sheet1!$D$2),"2",IF(OR(H15&gt;=Sheet1!$C$3,H15&lt;=Sheet1!$D$3),"3","ERROR")))))</f>
        <v/>
      </c>
      <c r="J15" s="49" t="str">
        <f>IF(H15="","",IF(AND(H15&gt;=Sheet1!$F$1,H15&lt;=Sheet1!$G$1),"1",IF(AND(H15&gt;=Sheet1!$F$2,H15&lt;=Sheet1!$G$2),"2",IF(AND(H15&gt;=Sheet1!$F$3,H15&lt;=Sheet1!$G$3),"3",IF(AND(H15&gt;=Sheet1!$F$4,H15&lt;=Sheet1!$G$4),"4",IF(AND(H15&gt;=Sheet1!$F$5,H15&lt;=Sheet1!$G$5),"5",IF(AND(H15&gt;=Sheet1!$F$7,H15&lt;=Sheet1!$G$7),"7",IF(AND(H15&gt;=Sheet1!$F$8,H15&lt;=Sheet1!$G$8),"8",IF(OR(H15&gt;=Sheet1!$F$6,H15&lt;=Sheet1!$G$6),"6","ERROR")))))))))</f>
        <v/>
      </c>
      <c r="K15" s="4"/>
      <c r="L15" s="4"/>
      <c r="M15" s="6"/>
      <c r="N15" s="6"/>
      <c r="O15" s="8"/>
      <c r="P15" s="4"/>
      <c r="Q15" s="4"/>
      <c r="R15" s="5"/>
      <c r="S15" s="4"/>
      <c r="T15" s="4"/>
      <c r="U15" s="4"/>
      <c r="V15" s="4"/>
      <c r="W15" s="4"/>
      <c r="X15" s="4"/>
      <c r="Y15" s="4"/>
      <c r="Z15" s="4"/>
      <c r="AA15" s="4"/>
      <c r="AB15" s="4"/>
      <c r="AC15" s="50"/>
      <c r="AD15" s="50"/>
      <c r="AE15" s="50"/>
    </row>
    <row r="16" spans="1:32">
      <c r="A16" s="8"/>
      <c r="B16" s="8"/>
      <c r="C16" s="65"/>
      <c r="D16" s="7"/>
      <c r="E16" s="7"/>
      <c r="F16" s="48" t="str">
        <f t="shared" si="0"/>
        <v xml:space="preserve"> </v>
      </c>
      <c r="G16" s="48" t="str">
        <f t="shared" si="1"/>
        <v xml:space="preserve"> </v>
      </c>
      <c r="H16" s="28"/>
      <c r="I16" s="48" t="str">
        <f>IF(H16="","",IF(Sheet1!$A$1=2,IF(AND(H16&gt;=Sheet1!$C$1,H16&lt;=Sheet1!$D$1),"1",IF(OR(H16&gt;=Sheet1!$C$2,H16&lt;=Sheet1!$D$2),"2","ERROR")),IF(AND(H16&gt;=Sheet1!$C$1,H16&lt;=Sheet1!$D$1),"1",IF(AND(H16&gt;=Sheet1!$C$2,H16&lt;=Sheet1!$D$2),"2",IF(OR(H16&gt;=Sheet1!$C$3,H16&lt;=Sheet1!$D$3),"3","ERROR")))))</f>
        <v/>
      </c>
      <c r="J16" s="49" t="str">
        <f>IF(H16="","",IF(AND(H16&gt;=Sheet1!$F$1,H16&lt;=Sheet1!$G$1),"1",IF(AND(H16&gt;=Sheet1!$F$2,H16&lt;=Sheet1!$G$2),"2",IF(AND(H16&gt;=Sheet1!$F$3,H16&lt;=Sheet1!$G$3),"3",IF(AND(H16&gt;=Sheet1!$F$4,H16&lt;=Sheet1!$G$4),"4",IF(AND(H16&gt;=Sheet1!$F$5,H16&lt;=Sheet1!$G$5),"5",IF(AND(H16&gt;=Sheet1!$F$7,H16&lt;=Sheet1!$G$7),"7",IF(AND(H16&gt;=Sheet1!$F$8,H16&lt;=Sheet1!$G$8),"8",IF(OR(H16&gt;=Sheet1!$F$6,H16&lt;=Sheet1!$G$6),"6","ERROR")))))))))</f>
        <v/>
      </c>
      <c r="K16" s="4"/>
      <c r="L16" s="4"/>
      <c r="M16" s="6"/>
      <c r="N16" s="6"/>
      <c r="O16" s="8"/>
      <c r="P16" s="4"/>
      <c r="Q16" s="4"/>
      <c r="R16" s="5"/>
      <c r="S16" s="4"/>
      <c r="T16" s="4"/>
      <c r="U16" s="4"/>
      <c r="V16" s="4"/>
      <c r="W16" s="4"/>
      <c r="X16" s="4"/>
      <c r="Y16" s="4"/>
      <c r="Z16" s="4"/>
      <c r="AA16" s="4"/>
      <c r="AB16" s="4"/>
      <c r="AC16" s="50"/>
      <c r="AD16" s="50"/>
      <c r="AE16" s="50"/>
    </row>
    <row r="17" spans="1:31">
      <c r="A17" s="4"/>
      <c r="B17" s="4"/>
      <c r="C17" s="65"/>
      <c r="D17" s="7"/>
      <c r="E17" s="7"/>
      <c r="F17" s="48" t="str">
        <f t="shared" si="0"/>
        <v xml:space="preserve"> </v>
      </c>
      <c r="G17" s="48" t="str">
        <f t="shared" si="1"/>
        <v xml:space="preserve"> </v>
      </c>
      <c r="H17" s="28"/>
      <c r="I17" s="48" t="str">
        <f>IF(H17="","",IF(Sheet1!$A$1=2,IF(AND(H17&gt;=Sheet1!$C$1,H17&lt;=Sheet1!$D$1),"1",IF(OR(H17&gt;=Sheet1!$C$2,H17&lt;=Sheet1!$D$2),"2","ERROR")),IF(AND(H17&gt;=Sheet1!$C$1,H17&lt;=Sheet1!$D$1),"1",IF(AND(H17&gt;=Sheet1!$C$2,H17&lt;=Sheet1!$D$2),"2",IF(OR(H17&gt;=Sheet1!$C$3,H17&lt;=Sheet1!$D$3),"3","ERROR")))))</f>
        <v/>
      </c>
      <c r="J17" s="49" t="str">
        <f>IF(H17="","",IF(AND(H17&gt;=Sheet1!$F$1,H17&lt;=Sheet1!$G$1),"1",IF(AND(H17&gt;=Sheet1!$F$2,H17&lt;=Sheet1!$G$2),"2",IF(AND(H17&gt;=Sheet1!$F$3,H17&lt;=Sheet1!$G$3),"3",IF(AND(H17&gt;=Sheet1!$F$4,H17&lt;=Sheet1!$G$4),"4",IF(AND(H17&gt;=Sheet1!$F$5,H17&lt;=Sheet1!$G$5),"5",IF(AND(H17&gt;=Sheet1!$F$7,H17&lt;=Sheet1!$G$7),"7",IF(AND(H17&gt;=Sheet1!$F$8,H17&lt;=Sheet1!$G$8),"8",IF(OR(H17&gt;=Sheet1!$F$6,H17&lt;=Sheet1!$G$6),"6","ERROR")))))))))</f>
        <v/>
      </c>
      <c r="K17" s="4"/>
      <c r="L17" s="4"/>
      <c r="M17" s="6"/>
      <c r="N17" s="6"/>
      <c r="O17" s="8"/>
      <c r="P17" s="4"/>
      <c r="Q17" s="4"/>
      <c r="R17" s="5"/>
      <c r="S17" s="4"/>
      <c r="T17" s="4"/>
      <c r="U17" s="4"/>
      <c r="V17" s="4"/>
      <c r="W17" s="4"/>
      <c r="X17" s="4"/>
      <c r="Y17" s="4"/>
      <c r="Z17" s="4"/>
      <c r="AA17" s="4"/>
      <c r="AB17" s="4"/>
      <c r="AC17" s="50"/>
      <c r="AD17" s="50"/>
      <c r="AE17" s="50"/>
    </row>
    <row r="18" spans="1:31">
      <c r="A18" s="8"/>
      <c r="B18" s="8"/>
      <c r="C18" s="65"/>
      <c r="D18" s="7"/>
      <c r="E18" s="7"/>
      <c r="F18" s="48" t="str">
        <f t="shared" si="0"/>
        <v xml:space="preserve"> </v>
      </c>
      <c r="G18" s="48" t="str">
        <f t="shared" si="1"/>
        <v xml:space="preserve"> </v>
      </c>
      <c r="H18" s="28"/>
      <c r="I18" s="48" t="str">
        <f>IF(H18="","",IF(Sheet1!$A$1=2,IF(AND(H18&gt;=Sheet1!$C$1,H18&lt;=Sheet1!$D$1),"1",IF(OR(H18&gt;=Sheet1!$C$2,H18&lt;=Sheet1!$D$2),"2","ERROR")),IF(AND(H18&gt;=Sheet1!$C$1,H18&lt;=Sheet1!$D$1),"1",IF(AND(H18&gt;=Sheet1!$C$2,H18&lt;=Sheet1!$D$2),"2",IF(OR(H18&gt;=Sheet1!$C$3,H18&lt;=Sheet1!$D$3),"3","ERROR")))))</f>
        <v/>
      </c>
      <c r="J18" s="49" t="str">
        <f>IF(H18="","",IF(AND(H18&gt;=Sheet1!$F$1,H18&lt;=Sheet1!$G$1),"1",IF(AND(H18&gt;=Sheet1!$F$2,H18&lt;=Sheet1!$G$2),"2",IF(AND(H18&gt;=Sheet1!$F$3,H18&lt;=Sheet1!$G$3),"3",IF(AND(H18&gt;=Sheet1!$F$4,H18&lt;=Sheet1!$G$4),"4",IF(AND(H18&gt;=Sheet1!$F$5,H18&lt;=Sheet1!$G$5),"5",IF(AND(H18&gt;=Sheet1!$F$7,H18&lt;=Sheet1!$G$7),"7",IF(AND(H18&gt;=Sheet1!$F$8,H18&lt;=Sheet1!$G$8),"8",IF(OR(H18&gt;=Sheet1!$F$6,H18&lt;=Sheet1!$G$6),"6","ERROR")))))))))</f>
        <v/>
      </c>
      <c r="K18" s="4"/>
      <c r="L18" s="4"/>
      <c r="M18" s="6"/>
      <c r="N18" s="6"/>
      <c r="O18" s="8"/>
      <c r="P18" s="4"/>
      <c r="Q18" s="4"/>
      <c r="R18" s="5"/>
      <c r="S18" s="4"/>
      <c r="T18" s="4"/>
      <c r="U18" s="4"/>
      <c r="V18" s="4"/>
      <c r="W18" s="4"/>
      <c r="X18" s="4"/>
      <c r="Y18" s="4"/>
      <c r="Z18" s="4"/>
      <c r="AA18" s="4"/>
      <c r="AB18" s="4"/>
      <c r="AC18" s="50"/>
      <c r="AD18" s="50"/>
      <c r="AE18" s="50"/>
    </row>
    <row r="19" spans="1:31">
      <c r="A19" s="8"/>
      <c r="B19" s="8"/>
      <c r="C19" s="65"/>
      <c r="D19" s="7"/>
      <c r="E19" s="7"/>
      <c r="F19" s="48" t="str">
        <f t="shared" si="0"/>
        <v xml:space="preserve"> </v>
      </c>
      <c r="G19" s="48" t="str">
        <f t="shared" si="1"/>
        <v xml:space="preserve"> </v>
      </c>
      <c r="H19" s="28"/>
      <c r="I19" s="48" t="str">
        <f>IF(H19="","",IF(Sheet1!$A$1=2,IF(AND(H19&gt;=Sheet1!$C$1,H19&lt;=Sheet1!$D$1),"1",IF(OR(H19&gt;=Sheet1!$C$2,H19&lt;=Sheet1!$D$2),"2","ERROR")),IF(AND(H19&gt;=Sheet1!$C$1,H19&lt;=Sheet1!$D$1),"1",IF(AND(H19&gt;=Sheet1!$C$2,H19&lt;=Sheet1!$D$2),"2",IF(OR(H19&gt;=Sheet1!$C$3,H19&lt;=Sheet1!$D$3),"3","ERROR")))))</f>
        <v/>
      </c>
      <c r="J19" s="49" t="str">
        <f>IF(H19="","",IF(AND(H19&gt;=Sheet1!$F$1,H19&lt;=Sheet1!$G$1),"1",IF(AND(H19&gt;=Sheet1!$F$2,H19&lt;=Sheet1!$G$2),"2",IF(AND(H19&gt;=Sheet1!$F$3,H19&lt;=Sheet1!$G$3),"3",IF(AND(H19&gt;=Sheet1!$F$4,H19&lt;=Sheet1!$G$4),"4",IF(AND(H19&gt;=Sheet1!$F$5,H19&lt;=Sheet1!$G$5),"5",IF(AND(H19&gt;=Sheet1!$F$7,H19&lt;=Sheet1!$G$7),"7",IF(AND(H19&gt;=Sheet1!$F$8,H19&lt;=Sheet1!$G$8),"8",IF(OR(H19&gt;=Sheet1!$F$6,H19&lt;=Sheet1!$G$6),"6","ERROR")))))))))</f>
        <v/>
      </c>
      <c r="K19" s="4"/>
      <c r="L19" s="4"/>
      <c r="M19" s="6"/>
      <c r="N19" s="6"/>
      <c r="O19" s="8"/>
      <c r="P19" s="4"/>
      <c r="Q19" s="4"/>
      <c r="R19" s="5"/>
      <c r="S19" s="4"/>
      <c r="T19" s="4"/>
      <c r="U19" s="4"/>
      <c r="V19" s="4"/>
      <c r="W19" s="4"/>
      <c r="X19" s="4"/>
      <c r="Y19" s="4"/>
      <c r="Z19" s="4"/>
      <c r="AA19" s="4"/>
      <c r="AB19" s="4"/>
      <c r="AC19" s="50"/>
      <c r="AD19" s="50"/>
      <c r="AE19" s="50"/>
    </row>
    <row r="20" spans="1:31">
      <c r="A20" s="8"/>
      <c r="B20" s="8"/>
      <c r="C20" s="65"/>
      <c r="D20" s="7"/>
      <c r="E20" s="7"/>
      <c r="F20" s="48" t="str">
        <f t="shared" si="0"/>
        <v xml:space="preserve"> </v>
      </c>
      <c r="G20" s="48" t="str">
        <f t="shared" si="1"/>
        <v xml:space="preserve"> </v>
      </c>
      <c r="H20" s="28"/>
      <c r="I20" s="48" t="str">
        <f>IF(H20="","",IF(Sheet1!$A$1=2,IF(AND(H20&gt;=Sheet1!$C$1,H20&lt;=Sheet1!$D$1),"1",IF(OR(H20&gt;=Sheet1!$C$2,H20&lt;=Sheet1!$D$2),"2","ERROR")),IF(AND(H20&gt;=Sheet1!$C$1,H20&lt;=Sheet1!$D$1),"1",IF(AND(H20&gt;=Sheet1!$C$2,H20&lt;=Sheet1!$D$2),"2",IF(OR(H20&gt;=Sheet1!$C$3,H20&lt;=Sheet1!$D$3),"3","ERROR")))))</f>
        <v/>
      </c>
      <c r="J20" s="49" t="str">
        <f>IF(H20="","",IF(AND(H20&gt;=Sheet1!$F$1,H20&lt;=Sheet1!$G$1),"1",IF(AND(H20&gt;=Sheet1!$F$2,H20&lt;=Sheet1!$G$2),"2",IF(AND(H20&gt;=Sheet1!$F$3,H20&lt;=Sheet1!$G$3),"3",IF(AND(H20&gt;=Sheet1!$F$4,H20&lt;=Sheet1!$G$4),"4",IF(AND(H20&gt;=Sheet1!$F$5,H20&lt;=Sheet1!$G$5),"5",IF(AND(H20&gt;=Sheet1!$F$7,H20&lt;=Sheet1!$G$7),"7",IF(AND(H20&gt;=Sheet1!$F$8,H20&lt;=Sheet1!$G$8),"8",IF(OR(H20&gt;=Sheet1!$F$6,H20&lt;=Sheet1!$G$6),"6","ERROR")))))))))</f>
        <v/>
      </c>
      <c r="K20" s="4"/>
      <c r="L20" s="4"/>
      <c r="M20" s="6"/>
      <c r="N20" s="6"/>
      <c r="O20" s="8"/>
      <c r="P20" s="4"/>
      <c r="Q20" s="4"/>
      <c r="R20" s="5"/>
      <c r="S20" s="4"/>
      <c r="T20" s="4"/>
      <c r="U20" s="4"/>
      <c r="V20" s="4"/>
      <c r="W20" s="4"/>
      <c r="X20" s="4"/>
      <c r="Y20" s="4"/>
      <c r="Z20" s="4"/>
      <c r="AA20" s="4"/>
      <c r="AB20" s="4"/>
      <c r="AC20" s="50"/>
      <c r="AD20" s="50"/>
      <c r="AE20" s="50"/>
    </row>
    <row r="21" spans="1:31">
      <c r="A21" s="4"/>
      <c r="B21" s="4"/>
      <c r="C21" s="65"/>
      <c r="D21" s="7"/>
      <c r="E21" s="7"/>
      <c r="F21" s="48" t="str">
        <f t="shared" si="0"/>
        <v xml:space="preserve"> </v>
      </c>
      <c r="G21" s="48" t="str">
        <f t="shared" si="1"/>
        <v xml:space="preserve"> </v>
      </c>
      <c r="H21" s="28"/>
      <c r="I21" s="48" t="str">
        <f>IF(H21="","",IF(Sheet1!$A$1=2,IF(AND(H21&gt;=Sheet1!$C$1,H21&lt;=Sheet1!$D$1),"1",IF(OR(H21&gt;=Sheet1!$C$2,H21&lt;=Sheet1!$D$2),"2","ERROR")),IF(AND(H21&gt;=Sheet1!$C$1,H21&lt;=Sheet1!$D$1),"1",IF(AND(H21&gt;=Sheet1!$C$2,H21&lt;=Sheet1!$D$2),"2",IF(OR(H21&gt;=Sheet1!$C$3,H21&lt;=Sheet1!$D$3),"3","ERROR")))))</f>
        <v/>
      </c>
      <c r="J21" s="49" t="str">
        <f>IF(H21="","",IF(AND(H21&gt;=Sheet1!$F$1,H21&lt;=Sheet1!$G$1),"1",IF(AND(H21&gt;=Sheet1!$F$2,H21&lt;=Sheet1!$G$2),"2",IF(AND(H21&gt;=Sheet1!$F$3,H21&lt;=Sheet1!$G$3),"3",IF(AND(H21&gt;=Sheet1!$F$4,H21&lt;=Sheet1!$G$4),"4",IF(AND(H21&gt;=Sheet1!$F$5,H21&lt;=Sheet1!$G$5),"5",IF(AND(H21&gt;=Sheet1!$F$7,H21&lt;=Sheet1!$G$7),"7",IF(AND(H21&gt;=Sheet1!$F$8,H21&lt;=Sheet1!$G$8),"8",IF(OR(H21&gt;=Sheet1!$F$6,H21&lt;=Sheet1!$G$6),"6","ERROR")))))))))</f>
        <v/>
      </c>
      <c r="K21" s="4"/>
      <c r="L21" s="4"/>
      <c r="M21" s="6"/>
      <c r="N21" s="6"/>
      <c r="O21" s="8"/>
      <c r="P21" s="4"/>
      <c r="Q21" s="4"/>
      <c r="R21" s="5"/>
      <c r="S21" s="4"/>
      <c r="T21" s="4"/>
      <c r="U21" s="4"/>
      <c r="V21" s="4"/>
      <c r="W21" s="4"/>
      <c r="X21" s="4"/>
      <c r="Y21" s="4"/>
      <c r="Z21" s="4"/>
      <c r="AA21" s="4"/>
      <c r="AB21" s="4"/>
      <c r="AC21" s="50"/>
      <c r="AD21" s="50"/>
      <c r="AE21" s="50"/>
    </row>
    <row r="22" spans="1:31">
      <c r="A22" s="8"/>
      <c r="B22" s="8"/>
      <c r="C22" s="65"/>
      <c r="D22" s="7"/>
      <c r="E22" s="7"/>
      <c r="F22" s="48" t="str">
        <f t="shared" si="0"/>
        <v xml:space="preserve"> </v>
      </c>
      <c r="G22" s="48" t="str">
        <f t="shared" si="1"/>
        <v xml:space="preserve"> </v>
      </c>
      <c r="H22" s="28"/>
      <c r="I22" s="48" t="str">
        <f>IF(H22="","",IF(Sheet1!$A$1=2,IF(AND(H22&gt;=Sheet1!$C$1,H22&lt;=Sheet1!$D$1),"1",IF(OR(H22&gt;=Sheet1!$C$2,H22&lt;=Sheet1!$D$2),"2","ERROR")),IF(AND(H22&gt;=Sheet1!$C$1,H22&lt;=Sheet1!$D$1),"1",IF(AND(H22&gt;=Sheet1!$C$2,H22&lt;=Sheet1!$D$2),"2",IF(OR(H22&gt;=Sheet1!$C$3,H22&lt;=Sheet1!$D$3),"3","ERROR")))))</f>
        <v/>
      </c>
      <c r="J22" s="49" t="str">
        <f>IF(H22="","",IF(AND(H22&gt;=Sheet1!$F$1,H22&lt;=Sheet1!$G$1),"1",IF(AND(H22&gt;=Sheet1!$F$2,H22&lt;=Sheet1!$G$2),"2",IF(AND(H22&gt;=Sheet1!$F$3,H22&lt;=Sheet1!$G$3),"3",IF(AND(H22&gt;=Sheet1!$F$4,H22&lt;=Sheet1!$G$4),"4",IF(AND(H22&gt;=Sheet1!$F$5,H22&lt;=Sheet1!$G$5),"5",IF(AND(H22&gt;=Sheet1!$F$7,H22&lt;=Sheet1!$G$7),"7",IF(AND(H22&gt;=Sheet1!$F$8,H22&lt;=Sheet1!$G$8),"8",IF(OR(H22&gt;=Sheet1!$F$6,H22&lt;=Sheet1!$G$6),"6","ERROR")))))))))</f>
        <v/>
      </c>
      <c r="K22" s="4"/>
      <c r="L22" s="4"/>
      <c r="M22" s="6"/>
      <c r="N22" s="6"/>
      <c r="O22" s="8"/>
      <c r="P22" s="4"/>
      <c r="Q22" s="4"/>
      <c r="R22" s="5"/>
      <c r="S22" s="4"/>
      <c r="T22" s="4"/>
      <c r="U22" s="4"/>
      <c r="V22" s="4"/>
      <c r="W22" s="4"/>
      <c r="X22" s="4"/>
      <c r="Y22" s="4"/>
      <c r="Z22" s="4"/>
      <c r="AA22" s="4"/>
      <c r="AB22" s="4"/>
      <c r="AC22" s="50"/>
      <c r="AD22" s="50"/>
      <c r="AE22" s="50"/>
    </row>
    <row r="23" spans="1:31">
      <c r="A23" s="4"/>
      <c r="B23" s="4"/>
      <c r="C23" s="65"/>
      <c r="D23" s="7"/>
      <c r="E23" s="7"/>
      <c r="F23" s="48" t="str">
        <f t="shared" si="0"/>
        <v xml:space="preserve"> </v>
      </c>
      <c r="G23" s="48" t="str">
        <f t="shared" si="1"/>
        <v xml:space="preserve"> </v>
      </c>
      <c r="H23" s="28"/>
      <c r="I23" s="48" t="str">
        <f>IF(H23="","",IF(Sheet1!$A$1=2,IF(AND(H23&gt;=Sheet1!$C$1,H23&lt;=Sheet1!$D$1),"1",IF(OR(H23&gt;=Sheet1!$C$2,H23&lt;=Sheet1!$D$2),"2","ERROR")),IF(AND(H23&gt;=Sheet1!$C$1,H23&lt;=Sheet1!$D$1),"1",IF(AND(H23&gt;=Sheet1!$C$2,H23&lt;=Sheet1!$D$2),"2",IF(OR(H23&gt;=Sheet1!$C$3,H23&lt;=Sheet1!$D$3),"3","ERROR")))))</f>
        <v/>
      </c>
      <c r="J23" s="49" t="str">
        <f>IF(H23="","",IF(AND(H23&gt;=Sheet1!$F$1,H23&lt;=Sheet1!$G$1),"1",IF(AND(H23&gt;=Sheet1!$F$2,H23&lt;=Sheet1!$G$2),"2",IF(AND(H23&gt;=Sheet1!$F$3,H23&lt;=Sheet1!$G$3),"3",IF(AND(H23&gt;=Sheet1!$F$4,H23&lt;=Sheet1!$G$4),"4",IF(AND(H23&gt;=Sheet1!$F$5,H23&lt;=Sheet1!$G$5),"5",IF(AND(H23&gt;=Sheet1!$F$7,H23&lt;=Sheet1!$G$7),"7",IF(AND(H23&gt;=Sheet1!$F$8,H23&lt;=Sheet1!$G$8),"8",IF(OR(H23&gt;=Sheet1!$F$6,H23&lt;=Sheet1!$G$6),"6","ERROR")))))))))</f>
        <v/>
      </c>
      <c r="K23" s="4"/>
      <c r="L23" s="4"/>
      <c r="M23" s="6"/>
      <c r="N23" s="6"/>
      <c r="O23" s="8"/>
      <c r="P23" s="4"/>
      <c r="Q23" s="4"/>
      <c r="R23" s="5"/>
      <c r="S23" s="4"/>
      <c r="T23" s="4"/>
      <c r="U23" s="4"/>
      <c r="V23" s="4"/>
      <c r="W23" s="4"/>
      <c r="X23" s="4"/>
      <c r="Y23" s="4"/>
      <c r="Z23" s="4"/>
      <c r="AA23" s="4"/>
      <c r="AB23" s="4"/>
      <c r="AC23" s="50"/>
      <c r="AD23" s="50"/>
      <c r="AE23" s="50"/>
    </row>
    <row r="24" spans="1:31">
      <c r="A24" s="4"/>
      <c r="B24" s="4"/>
      <c r="C24" s="65"/>
      <c r="D24" s="7"/>
      <c r="E24" s="7"/>
      <c r="F24" s="48" t="str">
        <f t="shared" si="0"/>
        <v xml:space="preserve"> </v>
      </c>
      <c r="G24" s="48" t="str">
        <f t="shared" si="1"/>
        <v xml:space="preserve"> </v>
      </c>
      <c r="H24" s="28"/>
      <c r="I24" s="48" t="str">
        <f>IF(H24="","",IF(Sheet1!$A$1=2,IF(AND(H24&gt;=Sheet1!$C$1,H24&lt;=Sheet1!$D$1),"1",IF(OR(H24&gt;=Sheet1!$C$2,H24&lt;=Sheet1!$D$2),"2","ERROR")),IF(AND(H24&gt;=Sheet1!$C$1,H24&lt;=Sheet1!$D$1),"1",IF(AND(H24&gt;=Sheet1!$C$2,H24&lt;=Sheet1!$D$2),"2",IF(OR(H24&gt;=Sheet1!$C$3,H24&lt;=Sheet1!$D$3),"3","ERROR")))))</f>
        <v/>
      </c>
      <c r="J24" s="49" t="str">
        <f>IF(H24="","",IF(AND(H24&gt;=Sheet1!$F$1,H24&lt;=Sheet1!$G$1),"1",IF(AND(H24&gt;=Sheet1!$F$2,H24&lt;=Sheet1!$G$2),"2",IF(AND(H24&gt;=Sheet1!$F$3,H24&lt;=Sheet1!$G$3),"3",IF(AND(H24&gt;=Sheet1!$F$4,H24&lt;=Sheet1!$G$4),"4",IF(AND(H24&gt;=Sheet1!$F$5,H24&lt;=Sheet1!$G$5),"5",IF(AND(H24&gt;=Sheet1!$F$7,H24&lt;=Sheet1!$G$7),"7",IF(AND(H24&gt;=Sheet1!$F$8,H24&lt;=Sheet1!$G$8),"8",IF(OR(H24&gt;=Sheet1!$F$6,H24&lt;=Sheet1!$G$6),"6","ERROR")))))))))</f>
        <v/>
      </c>
      <c r="K24" s="4"/>
      <c r="L24" s="4"/>
      <c r="M24" s="6"/>
      <c r="N24" s="6"/>
      <c r="O24" s="8"/>
      <c r="P24" s="4"/>
      <c r="Q24" s="4"/>
      <c r="R24" s="5"/>
      <c r="S24" s="4"/>
      <c r="T24" s="4"/>
      <c r="U24" s="4"/>
      <c r="V24" s="4"/>
      <c r="W24" s="4"/>
      <c r="X24" s="4"/>
      <c r="Y24" s="4"/>
      <c r="Z24" s="4"/>
      <c r="AA24" s="4"/>
      <c r="AB24" s="4"/>
      <c r="AC24" s="50"/>
      <c r="AD24" s="50"/>
      <c r="AE24" s="50"/>
    </row>
    <row r="25" spans="1:31">
      <c r="A25" s="4"/>
      <c r="B25" s="4"/>
      <c r="C25" s="65"/>
      <c r="D25" s="7"/>
      <c r="E25" s="7"/>
      <c r="F25" s="48" t="str">
        <f t="shared" si="0"/>
        <v xml:space="preserve"> </v>
      </c>
      <c r="G25" s="48" t="str">
        <f t="shared" si="1"/>
        <v xml:space="preserve"> </v>
      </c>
      <c r="H25" s="28"/>
      <c r="I25" s="48" t="str">
        <f>IF(H25="","",IF(Sheet1!$A$1=2,IF(AND(H25&gt;=Sheet1!$C$1,H25&lt;=Sheet1!$D$1),"1",IF(OR(H25&gt;=Sheet1!$C$2,H25&lt;=Sheet1!$D$2),"2","ERROR")),IF(AND(H25&gt;=Sheet1!$C$1,H25&lt;=Sheet1!$D$1),"1",IF(AND(H25&gt;=Sheet1!$C$2,H25&lt;=Sheet1!$D$2),"2",IF(OR(H25&gt;=Sheet1!$C$3,H25&lt;=Sheet1!$D$3),"3","ERROR")))))</f>
        <v/>
      </c>
      <c r="J25" s="49" t="str">
        <f>IF(H25="","",IF(AND(H25&gt;=Sheet1!$F$1,H25&lt;=Sheet1!$G$1),"1",IF(AND(H25&gt;=Sheet1!$F$2,H25&lt;=Sheet1!$G$2),"2",IF(AND(H25&gt;=Sheet1!$F$3,H25&lt;=Sheet1!$G$3),"3",IF(AND(H25&gt;=Sheet1!$F$4,H25&lt;=Sheet1!$G$4),"4",IF(AND(H25&gt;=Sheet1!$F$5,H25&lt;=Sheet1!$G$5),"5",IF(AND(H25&gt;=Sheet1!$F$7,H25&lt;=Sheet1!$G$7),"7",IF(AND(H25&gt;=Sheet1!$F$8,H25&lt;=Sheet1!$G$8),"8",IF(OR(H25&gt;=Sheet1!$F$6,H25&lt;=Sheet1!$G$6),"6","ERROR")))))))))</f>
        <v/>
      </c>
      <c r="K25" s="4"/>
      <c r="L25" s="4"/>
      <c r="M25" s="6"/>
      <c r="N25" s="6"/>
      <c r="O25" s="8"/>
      <c r="P25" s="4"/>
      <c r="Q25" s="4"/>
      <c r="R25" s="5"/>
      <c r="S25" s="4"/>
      <c r="T25" s="4"/>
      <c r="U25" s="4"/>
      <c r="V25" s="4"/>
      <c r="W25" s="4"/>
      <c r="X25" s="4"/>
      <c r="Y25" s="4"/>
      <c r="Z25" s="4"/>
      <c r="AA25" s="4"/>
      <c r="AB25" s="4"/>
      <c r="AC25" s="50"/>
      <c r="AD25" s="50"/>
      <c r="AE25" s="50"/>
    </row>
    <row r="26" spans="1:31">
      <c r="A26" s="4"/>
      <c r="B26" s="4"/>
      <c r="C26" s="65"/>
      <c r="D26" s="7"/>
      <c r="E26" s="7"/>
      <c r="F26" s="48" t="str">
        <f t="shared" si="0"/>
        <v xml:space="preserve"> </v>
      </c>
      <c r="G26" s="48" t="str">
        <f t="shared" si="1"/>
        <v xml:space="preserve"> </v>
      </c>
      <c r="H26" s="28"/>
      <c r="I26" s="48" t="str">
        <f>IF(H26="","",IF(Sheet1!$A$1=2,IF(AND(H26&gt;=Sheet1!$C$1,H26&lt;=Sheet1!$D$1),"1",IF(OR(H26&gt;=Sheet1!$C$2,H26&lt;=Sheet1!$D$2),"2","ERROR")),IF(AND(H26&gt;=Sheet1!$C$1,H26&lt;=Sheet1!$D$1),"1",IF(AND(H26&gt;=Sheet1!$C$2,H26&lt;=Sheet1!$D$2),"2",IF(OR(H26&gt;=Sheet1!$C$3,H26&lt;=Sheet1!$D$3),"3","ERROR")))))</f>
        <v/>
      </c>
      <c r="J26" s="49" t="str">
        <f>IF(H26="","",IF(AND(H26&gt;=Sheet1!$F$1,H26&lt;=Sheet1!$G$1),"1",IF(AND(H26&gt;=Sheet1!$F$2,H26&lt;=Sheet1!$G$2),"2",IF(AND(H26&gt;=Sheet1!$F$3,H26&lt;=Sheet1!$G$3),"3",IF(AND(H26&gt;=Sheet1!$F$4,H26&lt;=Sheet1!$G$4),"4",IF(AND(H26&gt;=Sheet1!$F$5,H26&lt;=Sheet1!$G$5),"5",IF(AND(H26&gt;=Sheet1!$F$7,H26&lt;=Sheet1!$G$7),"7",IF(AND(H26&gt;=Sheet1!$F$8,H26&lt;=Sheet1!$G$8),"8",IF(OR(H26&gt;=Sheet1!$F$6,H26&lt;=Sheet1!$G$6),"6","ERROR")))))))))</f>
        <v/>
      </c>
      <c r="K26" s="4"/>
      <c r="L26" s="4"/>
      <c r="M26" s="6"/>
      <c r="N26" s="6"/>
      <c r="O26" s="8"/>
      <c r="P26" s="4"/>
      <c r="Q26" s="4"/>
      <c r="R26" s="5"/>
      <c r="S26" s="4"/>
      <c r="T26" s="4"/>
      <c r="U26" s="4"/>
      <c r="V26" s="4"/>
      <c r="W26" s="4"/>
      <c r="X26" s="4"/>
      <c r="Y26" s="4"/>
      <c r="Z26" s="4"/>
      <c r="AA26" s="4"/>
      <c r="AB26" s="4"/>
      <c r="AC26" s="50"/>
      <c r="AD26" s="50"/>
      <c r="AE26" s="50"/>
    </row>
    <row r="27" spans="1:31">
      <c r="A27" s="4"/>
      <c r="B27" s="4"/>
      <c r="C27" s="65"/>
      <c r="D27" s="7"/>
      <c r="E27" s="7"/>
      <c r="F27" s="48" t="str">
        <f t="shared" si="0"/>
        <v xml:space="preserve"> </v>
      </c>
      <c r="G27" s="48" t="str">
        <f t="shared" si="1"/>
        <v xml:space="preserve"> </v>
      </c>
      <c r="H27" s="28"/>
      <c r="I27" s="48" t="str">
        <f>IF(H27="","",IF(Sheet1!$A$1=2,IF(AND(H27&gt;=Sheet1!$C$1,H27&lt;=Sheet1!$D$1),"1",IF(OR(H27&gt;=Sheet1!$C$2,H27&lt;=Sheet1!$D$2),"2","ERROR")),IF(AND(H27&gt;=Sheet1!$C$1,H27&lt;=Sheet1!$D$1),"1",IF(AND(H27&gt;=Sheet1!$C$2,H27&lt;=Sheet1!$D$2),"2",IF(OR(H27&gt;=Sheet1!$C$3,H27&lt;=Sheet1!$D$3),"3","ERROR")))))</f>
        <v/>
      </c>
      <c r="J27" s="49" t="str">
        <f>IF(H27="","",IF(AND(H27&gt;=Sheet1!$F$1,H27&lt;=Sheet1!$G$1),"1",IF(AND(H27&gt;=Sheet1!$F$2,H27&lt;=Sheet1!$G$2),"2",IF(AND(H27&gt;=Sheet1!$F$3,H27&lt;=Sheet1!$G$3),"3",IF(AND(H27&gt;=Sheet1!$F$4,H27&lt;=Sheet1!$G$4),"4",IF(AND(H27&gt;=Sheet1!$F$5,H27&lt;=Sheet1!$G$5),"5",IF(AND(H27&gt;=Sheet1!$F$7,H27&lt;=Sheet1!$G$7),"7",IF(AND(H27&gt;=Sheet1!$F$8,H27&lt;=Sheet1!$G$8),"8",IF(OR(H27&gt;=Sheet1!$F$6,H27&lt;=Sheet1!$G$6),"6","ERROR")))))))))</f>
        <v/>
      </c>
      <c r="K27" s="4"/>
      <c r="L27" s="4"/>
      <c r="M27" s="6"/>
      <c r="N27" s="6"/>
      <c r="O27" s="8"/>
      <c r="P27" s="4"/>
      <c r="Q27" s="4"/>
      <c r="R27" s="5"/>
      <c r="S27" s="4"/>
      <c r="T27" s="4"/>
      <c r="U27" s="4"/>
      <c r="V27" s="4"/>
      <c r="W27" s="4"/>
      <c r="X27" s="4"/>
      <c r="Y27" s="4"/>
      <c r="Z27" s="4"/>
      <c r="AA27" s="4"/>
      <c r="AB27" s="4"/>
      <c r="AC27" s="50"/>
      <c r="AD27" s="50"/>
      <c r="AE27" s="50"/>
    </row>
    <row r="28" spans="1:31">
      <c r="A28" s="4"/>
      <c r="B28" s="4"/>
      <c r="C28" s="65"/>
      <c r="D28" s="7"/>
      <c r="E28" s="7"/>
      <c r="F28" s="48" t="str">
        <f t="shared" si="0"/>
        <v xml:space="preserve"> </v>
      </c>
      <c r="G28" s="48" t="str">
        <f t="shared" si="1"/>
        <v xml:space="preserve"> </v>
      </c>
      <c r="H28" s="28"/>
      <c r="I28" s="48" t="str">
        <f>IF(H28="","",IF(Sheet1!$A$1=2,IF(AND(H28&gt;=Sheet1!$C$1,H28&lt;=Sheet1!$D$1),"1",IF(OR(H28&gt;=Sheet1!$C$2,H28&lt;=Sheet1!$D$2),"2","ERROR")),IF(AND(H28&gt;=Sheet1!$C$1,H28&lt;=Sheet1!$D$1),"1",IF(AND(H28&gt;=Sheet1!$C$2,H28&lt;=Sheet1!$D$2),"2",IF(OR(H28&gt;=Sheet1!$C$3,H28&lt;=Sheet1!$D$3),"3","ERROR")))))</f>
        <v/>
      </c>
      <c r="J28" s="49" t="str">
        <f>IF(H28="","",IF(AND(H28&gt;=Sheet1!$F$1,H28&lt;=Sheet1!$G$1),"1",IF(AND(H28&gt;=Sheet1!$F$2,H28&lt;=Sheet1!$G$2),"2",IF(AND(H28&gt;=Sheet1!$F$3,H28&lt;=Sheet1!$G$3),"3",IF(AND(H28&gt;=Sheet1!$F$4,H28&lt;=Sheet1!$G$4),"4",IF(AND(H28&gt;=Sheet1!$F$5,H28&lt;=Sheet1!$G$5),"5",IF(AND(H28&gt;=Sheet1!$F$7,H28&lt;=Sheet1!$G$7),"7",IF(AND(H28&gt;=Sheet1!$F$8,H28&lt;=Sheet1!$G$8),"8",IF(OR(H28&gt;=Sheet1!$F$6,H28&lt;=Sheet1!$G$6),"6","ERROR")))))))))</f>
        <v/>
      </c>
      <c r="K28" s="4"/>
      <c r="L28" s="4"/>
      <c r="M28" s="6"/>
      <c r="N28" s="6"/>
      <c r="O28" s="8"/>
      <c r="P28" s="4"/>
      <c r="Q28" s="4"/>
      <c r="R28" s="5"/>
      <c r="S28" s="4"/>
      <c r="T28" s="4"/>
      <c r="U28" s="4"/>
      <c r="V28" s="4"/>
      <c r="W28" s="4"/>
      <c r="X28" s="4"/>
      <c r="Y28" s="4"/>
      <c r="Z28" s="4"/>
      <c r="AA28" s="4"/>
      <c r="AB28" s="4"/>
      <c r="AC28" s="50"/>
      <c r="AD28" s="50"/>
      <c r="AE28" s="50"/>
    </row>
    <row r="29" spans="1:31">
      <c r="A29" s="4"/>
      <c r="B29" s="4"/>
      <c r="C29" s="65"/>
      <c r="D29" s="7"/>
      <c r="E29" s="7"/>
      <c r="F29" s="48" t="str">
        <f t="shared" si="0"/>
        <v xml:space="preserve"> </v>
      </c>
      <c r="G29" s="48" t="str">
        <f t="shared" si="1"/>
        <v xml:space="preserve"> </v>
      </c>
      <c r="H29" s="28"/>
      <c r="I29" s="48" t="str">
        <f>IF(H29="","",IF(Sheet1!$A$1=2,IF(AND(H29&gt;=Sheet1!$C$1,H29&lt;=Sheet1!$D$1),"1",IF(OR(H29&gt;=Sheet1!$C$2,H29&lt;=Sheet1!$D$2),"2","ERROR")),IF(AND(H29&gt;=Sheet1!$C$1,H29&lt;=Sheet1!$D$1),"1",IF(AND(H29&gt;=Sheet1!$C$2,H29&lt;=Sheet1!$D$2),"2",IF(OR(H29&gt;=Sheet1!$C$3,H29&lt;=Sheet1!$D$3),"3","ERROR")))))</f>
        <v/>
      </c>
      <c r="J29" s="49" t="str">
        <f>IF(H29="","",IF(AND(H29&gt;=Sheet1!$F$1,H29&lt;=Sheet1!$G$1),"1",IF(AND(H29&gt;=Sheet1!$F$2,H29&lt;=Sheet1!$G$2),"2",IF(AND(H29&gt;=Sheet1!$F$3,H29&lt;=Sheet1!$G$3),"3",IF(AND(H29&gt;=Sheet1!$F$4,H29&lt;=Sheet1!$G$4),"4",IF(AND(H29&gt;=Sheet1!$F$5,H29&lt;=Sheet1!$G$5),"5",IF(AND(H29&gt;=Sheet1!$F$7,H29&lt;=Sheet1!$G$7),"7",IF(AND(H29&gt;=Sheet1!$F$8,H29&lt;=Sheet1!$G$8),"8",IF(OR(H29&gt;=Sheet1!$F$6,H29&lt;=Sheet1!$G$6),"6","ERROR")))))))))</f>
        <v/>
      </c>
      <c r="K29" s="4"/>
      <c r="L29" s="4"/>
      <c r="M29" s="6"/>
      <c r="N29" s="6"/>
      <c r="O29" s="8"/>
      <c r="P29" s="4"/>
      <c r="Q29" s="4"/>
      <c r="R29" s="5"/>
      <c r="S29" s="4"/>
      <c r="T29" s="4"/>
      <c r="U29" s="4"/>
      <c r="V29" s="4"/>
      <c r="W29" s="4"/>
      <c r="X29" s="4"/>
      <c r="Y29" s="4"/>
      <c r="Z29" s="4"/>
      <c r="AA29" s="4"/>
      <c r="AB29" s="4"/>
      <c r="AC29" s="50"/>
      <c r="AD29" s="50"/>
      <c r="AE29" s="50"/>
    </row>
    <row r="30" spans="1:31">
      <c r="A30" s="4"/>
      <c r="B30" s="4"/>
      <c r="C30" s="65"/>
      <c r="D30" s="7"/>
      <c r="E30" s="7"/>
      <c r="F30" s="48" t="str">
        <f t="shared" si="0"/>
        <v xml:space="preserve"> </v>
      </c>
      <c r="G30" s="48" t="str">
        <f t="shared" si="1"/>
        <v xml:space="preserve"> </v>
      </c>
      <c r="H30" s="28"/>
      <c r="I30" s="48" t="str">
        <f>IF(H30="","",IF(Sheet1!$A$1=2,IF(AND(H30&gt;=Sheet1!$C$1,H30&lt;=Sheet1!$D$1),"1",IF(OR(H30&gt;=Sheet1!$C$2,H30&lt;=Sheet1!$D$2),"2","ERROR")),IF(AND(H30&gt;=Sheet1!$C$1,H30&lt;=Sheet1!$D$1),"1",IF(AND(H30&gt;=Sheet1!$C$2,H30&lt;=Sheet1!$D$2),"2",IF(OR(H30&gt;=Sheet1!$C$3,H30&lt;=Sheet1!$D$3),"3","ERROR")))))</f>
        <v/>
      </c>
      <c r="J30" s="49" t="str">
        <f>IF(H30="","",IF(AND(H30&gt;=Sheet1!$F$1,H30&lt;=Sheet1!$G$1),"1",IF(AND(H30&gt;=Sheet1!$F$2,H30&lt;=Sheet1!$G$2),"2",IF(AND(H30&gt;=Sheet1!$F$3,H30&lt;=Sheet1!$G$3),"3",IF(AND(H30&gt;=Sheet1!$F$4,H30&lt;=Sheet1!$G$4),"4",IF(AND(H30&gt;=Sheet1!$F$5,H30&lt;=Sheet1!$G$5),"5",IF(AND(H30&gt;=Sheet1!$F$7,H30&lt;=Sheet1!$G$7),"7",IF(AND(H30&gt;=Sheet1!$F$8,H30&lt;=Sheet1!$G$8),"8",IF(OR(H30&gt;=Sheet1!$F$6,H30&lt;=Sheet1!$G$6),"6","ERROR")))))))))</f>
        <v/>
      </c>
      <c r="K30" s="4"/>
      <c r="L30" s="4"/>
      <c r="M30" s="6"/>
      <c r="N30" s="6"/>
      <c r="O30" s="8"/>
      <c r="P30" s="4"/>
      <c r="Q30" s="4"/>
      <c r="R30" s="5"/>
      <c r="S30" s="4"/>
      <c r="T30" s="4"/>
      <c r="U30" s="4"/>
      <c r="V30" s="4"/>
      <c r="W30" s="4"/>
      <c r="X30" s="4"/>
      <c r="Y30" s="4"/>
      <c r="Z30" s="4"/>
      <c r="AA30" s="4"/>
      <c r="AB30" s="4"/>
      <c r="AC30" s="50"/>
      <c r="AD30" s="50"/>
      <c r="AE30" s="50"/>
    </row>
    <row r="31" spans="1:31">
      <c r="A31" s="4"/>
      <c r="B31" s="4"/>
      <c r="C31" s="65"/>
      <c r="D31" s="7"/>
      <c r="E31" s="7"/>
      <c r="F31" s="48" t="str">
        <f t="shared" si="0"/>
        <v xml:space="preserve"> </v>
      </c>
      <c r="G31" s="48" t="str">
        <f t="shared" si="1"/>
        <v xml:space="preserve"> </v>
      </c>
      <c r="H31" s="28"/>
      <c r="I31" s="48" t="str">
        <f>IF(H31="","",IF(Sheet1!$A$1=2,IF(AND(H31&gt;=Sheet1!$C$1,H31&lt;=Sheet1!$D$1),"1",IF(OR(H31&gt;=Sheet1!$C$2,H31&lt;=Sheet1!$D$2),"2","ERROR")),IF(AND(H31&gt;=Sheet1!$C$1,H31&lt;=Sheet1!$D$1),"1",IF(AND(H31&gt;=Sheet1!$C$2,H31&lt;=Sheet1!$D$2),"2",IF(OR(H31&gt;=Sheet1!$C$3,H31&lt;=Sheet1!$D$3),"3","ERROR")))))</f>
        <v/>
      </c>
      <c r="J31" s="49" t="str">
        <f>IF(H31="","",IF(AND(H31&gt;=Sheet1!$F$1,H31&lt;=Sheet1!$G$1),"1",IF(AND(H31&gt;=Sheet1!$F$2,H31&lt;=Sheet1!$G$2),"2",IF(AND(H31&gt;=Sheet1!$F$3,H31&lt;=Sheet1!$G$3),"3",IF(AND(H31&gt;=Sheet1!$F$4,H31&lt;=Sheet1!$G$4),"4",IF(AND(H31&gt;=Sheet1!$F$5,H31&lt;=Sheet1!$G$5),"5",IF(AND(H31&gt;=Sheet1!$F$7,H31&lt;=Sheet1!$G$7),"7",IF(AND(H31&gt;=Sheet1!$F$8,H31&lt;=Sheet1!$G$8),"8",IF(OR(H31&gt;=Sheet1!$F$6,H31&lt;=Sheet1!$G$6),"6","ERROR")))))))))</f>
        <v/>
      </c>
      <c r="K31" s="4"/>
      <c r="L31" s="4"/>
      <c r="M31" s="6"/>
      <c r="N31" s="6"/>
      <c r="O31" s="8"/>
      <c r="P31" s="4"/>
      <c r="Q31" s="4"/>
      <c r="R31" s="5"/>
      <c r="S31" s="4"/>
      <c r="T31" s="4"/>
      <c r="U31" s="4"/>
      <c r="V31" s="4"/>
      <c r="W31" s="4"/>
      <c r="X31" s="4"/>
      <c r="Y31" s="4"/>
      <c r="Z31" s="4"/>
      <c r="AA31" s="4"/>
      <c r="AB31" s="4"/>
      <c r="AC31" s="50"/>
      <c r="AD31" s="50"/>
      <c r="AE31" s="50"/>
    </row>
    <row r="32" spans="1:31">
      <c r="A32" s="4"/>
      <c r="B32" s="4"/>
      <c r="C32" s="65"/>
      <c r="D32" s="7"/>
      <c r="E32" s="7"/>
      <c r="F32" s="48" t="str">
        <f t="shared" si="0"/>
        <v xml:space="preserve"> </v>
      </c>
      <c r="G32" s="48" t="str">
        <f t="shared" si="1"/>
        <v xml:space="preserve"> </v>
      </c>
      <c r="H32" s="28"/>
      <c r="I32" s="48" t="str">
        <f>IF(H32="","",IF(Sheet1!$A$1=2,IF(AND(H32&gt;=Sheet1!$C$1,H32&lt;=Sheet1!$D$1),"1",IF(OR(H32&gt;=Sheet1!$C$2,H32&lt;=Sheet1!$D$2),"2","ERROR")),IF(AND(H32&gt;=Sheet1!$C$1,H32&lt;=Sheet1!$D$1),"1",IF(AND(H32&gt;=Sheet1!$C$2,H32&lt;=Sheet1!$D$2),"2",IF(OR(H32&gt;=Sheet1!$C$3,H32&lt;=Sheet1!$D$3),"3","ERROR")))))</f>
        <v/>
      </c>
      <c r="J32" s="49" t="str">
        <f>IF(H32="","",IF(AND(H32&gt;=Sheet1!$F$1,H32&lt;=Sheet1!$G$1),"1",IF(AND(H32&gt;=Sheet1!$F$2,H32&lt;=Sheet1!$G$2),"2",IF(AND(H32&gt;=Sheet1!$F$3,H32&lt;=Sheet1!$G$3),"3",IF(AND(H32&gt;=Sheet1!$F$4,H32&lt;=Sheet1!$G$4),"4",IF(AND(H32&gt;=Sheet1!$F$5,H32&lt;=Sheet1!$G$5),"5",IF(AND(H32&gt;=Sheet1!$F$7,H32&lt;=Sheet1!$G$7),"7",IF(AND(H32&gt;=Sheet1!$F$8,H32&lt;=Sheet1!$G$8),"8",IF(OR(H32&gt;=Sheet1!$F$6,H32&lt;=Sheet1!$G$6),"6","ERROR")))))))))</f>
        <v/>
      </c>
      <c r="K32" s="4"/>
      <c r="L32" s="4"/>
      <c r="M32" s="6"/>
      <c r="N32" s="6"/>
      <c r="O32" s="8"/>
      <c r="P32" s="4"/>
      <c r="Q32" s="4"/>
      <c r="R32" s="5"/>
      <c r="S32" s="4"/>
      <c r="T32" s="4"/>
      <c r="U32" s="4"/>
      <c r="V32" s="4"/>
      <c r="W32" s="4"/>
      <c r="X32" s="4"/>
      <c r="Y32" s="4"/>
      <c r="Z32" s="4"/>
      <c r="AA32" s="4"/>
      <c r="AB32" s="4"/>
      <c r="AC32" s="50"/>
      <c r="AD32" s="50"/>
      <c r="AE32" s="50"/>
    </row>
    <row r="33" spans="1:31">
      <c r="A33" s="4"/>
      <c r="B33" s="4"/>
      <c r="C33" s="65"/>
      <c r="D33" s="7"/>
      <c r="E33" s="7"/>
      <c r="F33" s="48" t="str">
        <f t="shared" si="0"/>
        <v xml:space="preserve"> </v>
      </c>
      <c r="G33" s="48" t="str">
        <f t="shared" si="1"/>
        <v xml:space="preserve"> </v>
      </c>
      <c r="H33" s="28"/>
      <c r="I33" s="48" t="str">
        <f>IF(H33="","",IF(Sheet1!$A$1=2,IF(AND(H33&gt;=Sheet1!$C$1,H33&lt;=Sheet1!$D$1),"1",IF(OR(H33&gt;=Sheet1!$C$2,H33&lt;=Sheet1!$D$2),"2","ERROR")),IF(AND(H33&gt;=Sheet1!$C$1,H33&lt;=Sheet1!$D$1),"1",IF(AND(H33&gt;=Sheet1!$C$2,H33&lt;=Sheet1!$D$2),"2",IF(OR(H33&gt;=Sheet1!$C$3,H33&lt;=Sheet1!$D$3),"3","ERROR")))))</f>
        <v/>
      </c>
      <c r="J33" s="49" t="str">
        <f>IF(H33="","",IF(AND(H33&gt;=Sheet1!$F$1,H33&lt;=Sheet1!$G$1),"1",IF(AND(H33&gt;=Sheet1!$F$2,H33&lt;=Sheet1!$G$2),"2",IF(AND(H33&gt;=Sheet1!$F$3,H33&lt;=Sheet1!$G$3),"3",IF(AND(H33&gt;=Sheet1!$F$4,H33&lt;=Sheet1!$G$4),"4",IF(AND(H33&gt;=Sheet1!$F$5,H33&lt;=Sheet1!$G$5),"5",IF(AND(H33&gt;=Sheet1!$F$7,H33&lt;=Sheet1!$G$7),"7",IF(AND(H33&gt;=Sheet1!$F$8,H33&lt;=Sheet1!$G$8),"8",IF(OR(H33&gt;=Sheet1!$F$6,H33&lt;=Sheet1!$G$6),"6","ERROR")))))))))</f>
        <v/>
      </c>
      <c r="K33" s="4"/>
      <c r="L33" s="4"/>
      <c r="M33" s="6"/>
      <c r="N33" s="6"/>
      <c r="O33" s="8"/>
      <c r="P33" s="4"/>
      <c r="Q33" s="4"/>
      <c r="R33" s="5"/>
      <c r="S33" s="4"/>
      <c r="T33" s="4"/>
      <c r="U33" s="4"/>
      <c r="V33" s="4"/>
      <c r="W33" s="4"/>
      <c r="X33" s="4"/>
      <c r="Y33" s="4"/>
      <c r="Z33" s="4"/>
      <c r="AA33" s="4"/>
      <c r="AB33" s="4"/>
      <c r="AC33" s="50"/>
      <c r="AD33" s="50"/>
      <c r="AE33" s="50"/>
    </row>
    <row r="34" spans="1:31">
      <c r="A34" s="4"/>
      <c r="B34" s="4"/>
      <c r="C34" s="65"/>
      <c r="D34" s="7"/>
      <c r="E34" s="7"/>
      <c r="F34" s="48" t="str">
        <f t="shared" si="0"/>
        <v xml:space="preserve"> </v>
      </c>
      <c r="G34" s="48" t="str">
        <f t="shared" si="1"/>
        <v xml:space="preserve"> </v>
      </c>
      <c r="H34" s="28"/>
      <c r="I34" s="48" t="str">
        <f>IF(H34="","",IF(Sheet1!$A$1=2,IF(AND(H34&gt;=Sheet1!$C$1,H34&lt;=Sheet1!$D$1),"1",IF(OR(H34&gt;=Sheet1!$C$2,H34&lt;=Sheet1!$D$2),"2","ERROR")),IF(AND(H34&gt;=Sheet1!$C$1,H34&lt;=Sheet1!$D$1),"1",IF(AND(H34&gt;=Sheet1!$C$2,H34&lt;=Sheet1!$D$2),"2",IF(OR(H34&gt;=Sheet1!$C$3,H34&lt;=Sheet1!$D$3),"3","ERROR")))))</f>
        <v/>
      </c>
      <c r="J34" s="49" t="str">
        <f>IF(H34="","",IF(AND(H34&gt;=Sheet1!$F$1,H34&lt;=Sheet1!$G$1),"1",IF(AND(H34&gt;=Sheet1!$F$2,H34&lt;=Sheet1!$G$2),"2",IF(AND(H34&gt;=Sheet1!$F$3,H34&lt;=Sheet1!$G$3),"3",IF(AND(H34&gt;=Sheet1!$F$4,H34&lt;=Sheet1!$G$4),"4",IF(AND(H34&gt;=Sheet1!$F$5,H34&lt;=Sheet1!$G$5),"5",IF(AND(H34&gt;=Sheet1!$F$7,H34&lt;=Sheet1!$G$7),"7",IF(AND(H34&gt;=Sheet1!$F$8,H34&lt;=Sheet1!$G$8),"8",IF(OR(H34&gt;=Sheet1!$F$6,H34&lt;=Sheet1!$G$6),"6","ERROR")))))))))</f>
        <v/>
      </c>
      <c r="K34" s="4"/>
      <c r="L34" s="4"/>
      <c r="M34" s="6"/>
      <c r="N34" s="6"/>
      <c r="O34" s="8"/>
      <c r="P34" s="4"/>
      <c r="Q34" s="4"/>
      <c r="R34" s="5"/>
      <c r="S34" s="4"/>
      <c r="T34" s="4"/>
      <c r="U34" s="4"/>
      <c r="V34" s="4"/>
      <c r="W34" s="4"/>
      <c r="X34" s="4"/>
      <c r="Y34" s="4"/>
      <c r="Z34" s="4"/>
      <c r="AA34" s="4"/>
      <c r="AB34" s="4"/>
      <c r="AC34" s="50"/>
      <c r="AD34" s="50"/>
      <c r="AE34" s="50"/>
    </row>
    <row r="35" spans="1:31">
      <c r="A35" s="4"/>
      <c r="B35" s="4"/>
      <c r="C35" s="65"/>
      <c r="D35" s="7"/>
      <c r="E35" s="7"/>
      <c r="F35" s="48" t="str">
        <f t="shared" si="0"/>
        <v xml:space="preserve"> </v>
      </c>
      <c r="G35" s="48" t="str">
        <f t="shared" si="1"/>
        <v xml:space="preserve"> </v>
      </c>
      <c r="H35" s="28"/>
      <c r="I35" s="48" t="str">
        <f>IF(H35="","",IF(Sheet1!$A$1=2,IF(AND(H35&gt;=Sheet1!$C$1,H35&lt;=Sheet1!$D$1),"1",IF(OR(H35&gt;=Sheet1!$C$2,H35&lt;=Sheet1!$D$2),"2","ERROR")),IF(AND(H35&gt;=Sheet1!$C$1,H35&lt;=Sheet1!$D$1),"1",IF(AND(H35&gt;=Sheet1!$C$2,H35&lt;=Sheet1!$D$2),"2",IF(OR(H35&gt;=Sheet1!$C$3,H35&lt;=Sheet1!$D$3),"3","ERROR")))))</f>
        <v/>
      </c>
      <c r="J35" s="49" t="str">
        <f>IF(H35="","",IF(AND(H35&gt;=Sheet1!$F$1,H35&lt;=Sheet1!$G$1),"1",IF(AND(H35&gt;=Sheet1!$F$2,H35&lt;=Sheet1!$G$2),"2",IF(AND(H35&gt;=Sheet1!$F$3,H35&lt;=Sheet1!$G$3),"3",IF(AND(H35&gt;=Sheet1!$F$4,H35&lt;=Sheet1!$G$4),"4",IF(AND(H35&gt;=Sheet1!$F$5,H35&lt;=Sheet1!$G$5),"5",IF(AND(H35&gt;=Sheet1!$F$7,H35&lt;=Sheet1!$G$7),"7",IF(AND(H35&gt;=Sheet1!$F$8,H35&lt;=Sheet1!$G$8),"8",IF(OR(H35&gt;=Sheet1!$F$6,H35&lt;=Sheet1!$G$6),"6","ERROR")))))))))</f>
        <v/>
      </c>
      <c r="K35" s="4"/>
      <c r="L35" s="4"/>
      <c r="M35" s="6"/>
      <c r="N35" s="6"/>
      <c r="O35" s="8"/>
      <c r="P35" s="4"/>
      <c r="Q35" s="4"/>
      <c r="R35" s="5"/>
      <c r="S35" s="4"/>
      <c r="T35" s="4"/>
      <c r="U35" s="4"/>
      <c r="V35" s="4"/>
      <c r="W35" s="4"/>
      <c r="X35" s="4"/>
      <c r="Y35" s="4"/>
      <c r="Z35" s="4"/>
      <c r="AA35" s="4"/>
      <c r="AB35" s="4"/>
      <c r="AC35" s="50"/>
      <c r="AD35" s="50"/>
      <c r="AE35" s="50"/>
    </row>
    <row r="36" spans="1:31">
      <c r="A36" s="4"/>
      <c r="B36" s="4"/>
      <c r="C36" s="65"/>
      <c r="D36" s="7"/>
      <c r="E36" s="7"/>
      <c r="F36" s="48" t="str">
        <f t="shared" si="0"/>
        <v xml:space="preserve"> </v>
      </c>
      <c r="G36" s="48" t="str">
        <f t="shared" si="1"/>
        <v xml:space="preserve"> </v>
      </c>
      <c r="H36" s="28"/>
      <c r="I36" s="48" t="str">
        <f>IF(H36="","",IF(Sheet1!$A$1=2,IF(AND(H36&gt;=Sheet1!$C$1,H36&lt;=Sheet1!$D$1),"1",IF(OR(H36&gt;=Sheet1!$C$2,H36&lt;=Sheet1!$D$2),"2","ERROR")),IF(AND(H36&gt;=Sheet1!$C$1,H36&lt;=Sheet1!$D$1),"1",IF(AND(H36&gt;=Sheet1!$C$2,H36&lt;=Sheet1!$D$2),"2",IF(OR(H36&gt;=Sheet1!$C$3,H36&lt;=Sheet1!$D$3),"3","ERROR")))))</f>
        <v/>
      </c>
      <c r="J36" s="49" t="str">
        <f>IF(H36="","",IF(AND(H36&gt;=Sheet1!$F$1,H36&lt;=Sheet1!$G$1),"1",IF(AND(H36&gt;=Sheet1!$F$2,H36&lt;=Sheet1!$G$2),"2",IF(AND(H36&gt;=Sheet1!$F$3,H36&lt;=Sheet1!$G$3),"3",IF(AND(H36&gt;=Sheet1!$F$4,H36&lt;=Sheet1!$G$4),"4",IF(AND(H36&gt;=Sheet1!$F$5,H36&lt;=Sheet1!$G$5),"5",IF(AND(H36&gt;=Sheet1!$F$7,H36&lt;=Sheet1!$G$7),"7",IF(AND(H36&gt;=Sheet1!$F$8,H36&lt;=Sheet1!$G$8),"8",IF(OR(H36&gt;=Sheet1!$F$6,H36&lt;=Sheet1!$G$6),"6","ERROR")))))))))</f>
        <v/>
      </c>
      <c r="K36" s="4"/>
      <c r="L36" s="4"/>
      <c r="M36" s="6"/>
      <c r="N36" s="6"/>
      <c r="O36" s="8"/>
      <c r="P36" s="4"/>
      <c r="Q36" s="4"/>
      <c r="R36" s="5"/>
      <c r="S36" s="4"/>
      <c r="T36" s="4"/>
      <c r="U36" s="4"/>
      <c r="V36" s="4"/>
      <c r="W36" s="4"/>
      <c r="X36" s="4"/>
      <c r="Y36" s="4"/>
      <c r="Z36" s="4"/>
      <c r="AA36" s="4"/>
      <c r="AB36" s="4"/>
      <c r="AC36" s="50"/>
      <c r="AD36" s="50"/>
      <c r="AE36" s="50"/>
    </row>
    <row r="37" spans="1:31">
      <c r="A37" s="4"/>
      <c r="B37" s="4"/>
      <c r="C37" s="65"/>
      <c r="D37" s="7"/>
      <c r="E37" s="7"/>
      <c r="F37" s="48" t="str">
        <f t="shared" si="0"/>
        <v xml:space="preserve"> </v>
      </c>
      <c r="G37" s="48" t="str">
        <f t="shared" si="1"/>
        <v xml:space="preserve"> </v>
      </c>
      <c r="H37" s="28"/>
      <c r="I37" s="48" t="str">
        <f>IF(H37="","",IF(Sheet1!$A$1=2,IF(AND(H37&gt;=Sheet1!$C$1,H37&lt;=Sheet1!$D$1),"1",IF(OR(H37&gt;=Sheet1!$C$2,H37&lt;=Sheet1!$D$2),"2","ERROR")),IF(AND(H37&gt;=Sheet1!$C$1,H37&lt;=Sheet1!$D$1),"1",IF(AND(H37&gt;=Sheet1!$C$2,H37&lt;=Sheet1!$D$2),"2",IF(OR(H37&gt;=Sheet1!$C$3,H37&lt;=Sheet1!$D$3),"3","ERROR")))))</f>
        <v/>
      </c>
      <c r="J37" s="49" t="str">
        <f>IF(H37="","",IF(AND(H37&gt;=Sheet1!$F$1,H37&lt;=Sheet1!$G$1),"1",IF(AND(H37&gt;=Sheet1!$F$2,H37&lt;=Sheet1!$G$2),"2",IF(AND(H37&gt;=Sheet1!$F$3,H37&lt;=Sheet1!$G$3),"3",IF(AND(H37&gt;=Sheet1!$F$4,H37&lt;=Sheet1!$G$4),"4",IF(AND(H37&gt;=Sheet1!$F$5,H37&lt;=Sheet1!$G$5),"5",IF(AND(H37&gt;=Sheet1!$F$7,H37&lt;=Sheet1!$G$7),"7",IF(AND(H37&gt;=Sheet1!$F$8,H37&lt;=Sheet1!$G$8),"8",IF(OR(H37&gt;=Sheet1!$F$6,H37&lt;=Sheet1!$G$6),"6","ERROR")))))))))</f>
        <v/>
      </c>
      <c r="K37" s="4"/>
      <c r="L37" s="4"/>
      <c r="M37" s="6"/>
      <c r="N37" s="6"/>
      <c r="O37" s="8"/>
      <c r="P37" s="4"/>
      <c r="Q37" s="4"/>
      <c r="R37" s="5"/>
      <c r="S37" s="4"/>
      <c r="T37" s="4"/>
      <c r="U37" s="4"/>
      <c r="V37" s="4"/>
      <c r="W37" s="4"/>
      <c r="X37" s="4"/>
      <c r="Y37" s="4"/>
      <c r="Z37" s="4"/>
      <c r="AA37" s="4"/>
      <c r="AB37" s="4"/>
      <c r="AC37" s="50"/>
      <c r="AD37" s="50"/>
      <c r="AE37" s="50"/>
    </row>
    <row r="38" spans="1:31">
      <c r="A38" s="4"/>
      <c r="B38" s="4"/>
      <c r="C38" s="65"/>
      <c r="D38" s="7"/>
      <c r="E38" s="7"/>
      <c r="F38" s="48" t="str">
        <f t="shared" si="0"/>
        <v xml:space="preserve"> </v>
      </c>
      <c r="G38" s="48" t="str">
        <f t="shared" si="1"/>
        <v xml:space="preserve"> </v>
      </c>
      <c r="H38" s="28"/>
      <c r="I38" s="48" t="str">
        <f>IF(H38="","",IF(Sheet1!$A$1=2,IF(AND(H38&gt;=Sheet1!$C$1,H38&lt;=Sheet1!$D$1),"1",IF(OR(H38&gt;=Sheet1!$C$2,H38&lt;=Sheet1!$D$2),"2","ERROR")),IF(AND(H38&gt;=Sheet1!$C$1,H38&lt;=Sheet1!$D$1),"1",IF(AND(H38&gt;=Sheet1!$C$2,H38&lt;=Sheet1!$D$2),"2",IF(OR(H38&gt;=Sheet1!$C$3,H38&lt;=Sheet1!$D$3),"3","ERROR")))))</f>
        <v/>
      </c>
      <c r="J38" s="49" t="str">
        <f>IF(H38="","",IF(AND(H38&gt;=Sheet1!$F$1,H38&lt;=Sheet1!$G$1),"1",IF(AND(H38&gt;=Sheet1!$F$2,H38&lt;=Sheet1!$G$2),"2",IF(AND(H38&gt;=Sheet1!$F$3,H38&lt;=Sheet1!$G$3),"3",IF(AND(H38&gt;=Sheet1!$F$4,H38&lt;=Sheet1!$G$4),"4",IF(AND(H38&gt;=Sheet1!$F$5,H38&lt;=Sheet1!$G$5),"5",IF(AND(H38&gt;=Sheet1!$F$7,H38&lt;=Sheet1!$G$7),"7",IF(AND(H38&gt;=Sheet1!$F$8,H38&lt;=Sheet1!$G$8),"8",IF(OR(H38&gt;=Sheet1!$F$6,H38&lt;=Sheet1!$G$6),"6","ERROR")))))))))</f>
        <v/>
      </c>
      <c r="K38" s="4"/>
      <c r="L38" s="4"/>
      <c r="M38" s="6"/>
      <c r="N38" s="6"/>
      <c r="O38" s="8"/>
      <c r="P38" s="4"/>
      <c r="Q38" s="4"/>
      <c r="R38" s="5"/>
      <c r="S38" s="4"/>
      <c r="T38" s="4"/>
      <c r="U38" s="4"/>
      <c r="V38" s="4"/>
      <c r="W38" s="4"/>
      <c r="X38" s="4"/>
      <c r="Y38" s="4"/>
      <c r="Z38" s="4"/>
      <c r="AA38" s="4"/>
      <c r="AB38" s="4"/>
      <c r="AC38" s="50"/>
      <c r="AD38" s="50"/>
      <c r="AE38" s="50"/>
    </row>
    <row r="39" spans="1:31">
      <c r="A39" s="4"/>
      <c r="B39" s="4"/>
      <c r="C39" s="65"/>
      <c r="D39" s="7"/>
      <c r="E39" s="7"/>
      <c r="F39" s="48" t="str">
        <f t="shared" si="0"/>
        <v xml:space="preserve"> </v>
      </c>
      <c r="G39" s="48" t="str">
        <f t="shared" si="1"/>
        <v xml:space="preserve"> </v>
      </c>
      <c r="H39" s="28"/>
      <c r="I39" s="48" t="str">
        <f>IF(H39="","",IF(Sheet1!$A$1=2,IF(AND(H39&gt;=Sheet1!$C$1,H39&lt;=Sheet1!$D$1),"1",IF(OR(H39&gt;=Sheet1!$C$2,H39&lt;=Sheet1!$D$2),"2","ERROR")),IF(AND(H39&gt;=Sheet1!$C$1,H39&lt;=Sheet1!$D$1),"1",IF(AND(H39&gt;=Sheet1!$C$2,H39&lt;=Sheet1!$D$2),"2",IF(OR(H39&gt;=Sheet1!$C$3,H39&lt;=Sheet1!$D$3),"3","ERROR")))))</f>
        <v/>
      </c>
      <c r="J39" s="49" t="str">
        <f>IF(H39="","",IF(AND(H39&gt;=Sheet1!$F$1,H39&lt;=Sheet1!$G$1),"1",IF(AND(H39&gt;=Sheet1!$F$2,H39&lt;=Sheet1!$G$2),"2",IF(AND(H39&gt;=Sheet1!$F$3,H39&lt;=Sheet1!$G$3),"3",IF(AND(H39&gt;=Sheet1!$F$4,H39&lt;=Sheet1!$G$4),"4",IF(AND(H39&gt;=Sheet1!$F$5,H39&lt;=Sheet1!$G$5),"5",IF(AND(H39&gt;=Sheet1!$F$7,H39&lt;=Sheet1!$G$7),"7",IF(AND(H39&gt;=Sheet1!$F$8,H39&lt;=Sheet1!$G$8),"8",IF(OR(H39&gt;=Sheet1!$F$6,H39&lt;=Sheet1!$G$6),"6","ERROR")))))))))</f>
        <v/>
      </c>
      <c r="K39" s="4"/>
      <c r="L39" s="4"/>
      <c r="M39" s="6"/>
      <c r="N39" s="6"/>
      <c r="O39" s="8"/>
      <c r="P39" s="4"/>
      <c r="Q39" s="4"/>
      <c r="R39" s="5"/>
      <c r="S39" s="4"/>
      <c r="T39" s="4"/>
      <c r="U39" s="4"/>
      <c r="V39" s="4"/>
      <c r="W39" s="4"/>
      <c r="X39" s="4"/>
      <c r="Y39" s="4"/>
      <c r="Z39" s="4"/>
      <c r="AA39" s="4"/>
      <c r="AB39" s="4"/>
      <c r="AC39" s="50"/>
      <c r="AD39" s="50"/>
      <c r="AE39" s="50"/>
    </row>
    <row r="40" spans="1:31">
      <c r="A40" s="4"/>
      <c r="B40" s="4"/>
      <c r="C40" s="65"/>
      <c r="D40" s="7"/>
      <c r="E40" s="7"/>
      <c r="F40" s="48" t="str">
        <f t="shared" si="0"/>
        <v xml:space="preserve"> </v>
      </c>
      <c r="G40" s="48" t="str">
        <f t="shared" si="1"/>
        <v xml:space="preserve"> </v>
      </c>
      <c r="H40" s="28"/>
      <c r="I40" s="48" t="str">
        <f>IF(H40="","",IF(Sheet1!$A$1=2,IF(AND(H40&gt;=Sheet1!$C$1,H40&lt;=Sheet1!$D$1),"1",IF(OR(H40&gt;=Sheet1!$C$2,H40&lt;=Sheet1!$D$2),"2","ERROR")),IF(AND(H40&gt;=Sheet1!$C$1,H40&lt;=Sheet1!$D$1),"1",IF(AND(H40&gt;=Sheet1!$C$2,H40&lt;=Sheet1!$D$2),"2",IF(OR(H40&gt;=Sheet1!$C$3,H40&lt;=Sheet1!$D$3),"3","ERROR")))))</f>
        <v/>
      </c>
      <c r="J40" s="49" t="str">
        <f>IF(H40="","",IF(AND(H40&gt;=Sheet1!$F$1,H40&lt;=Sheet1!$G$1),"1",IF(AND(H40&gt;=Sheet1!$F$2,H40&lt;=Sheet1!$G$2),"2",IF(AND(H40&gt;=Sheet1!$F$3,H40&lt;=Sheet1!$G$3),"3",IF(AND(H40&gt;=Sheet1!$F$4,H40&lt;=Sheet1!$G$4),"4",IF(AND(H40&gt;=Sheet1!$F$5,H40&lt;=Sheet1!$G$5),"5",IF(AND(H40&gt;=Sheet1!$F$7,H40&lt;=Sheet1!$G$7),"7",IF(AND(H40&gt;=Sheet1!$F$8,H40&lt;=Sheet1!$G$8),"8",IF(OR(H40&gt;=Sheet1!$F$6,H40&lt;=Sheet1!$G$6),"6","ERROR")))))))))</f>
        <v/>
      </c>
      <c r="K40" s="4"/>
      <c r="L40" s="4"/>
      <c r="M40" s="6"/>
      <c r="N40" s="6"/>
      <c r="O40" s="8"/>
      <c r="P40" s="4"/>
      <c r="Q40" s="4"/>
      <c r="R40" s="5"/>
      <c r="S40" s="4"/>
      <c r="T40" s="4"/>
      <c r="U40" s="4"/>
      <c r="V40" s="4"/>
      <c r="W40" s="4"/>
      <c r="X40" s="4"/>
      <c r="Y40" s="4"/>
      <c r="Z40" s="4"/>
      <c r="AA40" s="4"/>
      <c r="AB40" s="4"/>
      <c r="AC40" s="50"/>
      <c r="AD40" s="50"/>
      <c r="AE40" s="50"/>
    </row>
    <row r="41" spans="1:31">
      <c r="A41" s="4"/>
      <c r="B41" s="4"/>
      <c r="C41" s="65"/>
      <c r="D41" s="7"/>
      <c r="E41" s="7"/>
      <c r="F41" s="48" t="str">
        <f t="shared" si="0"/>
        <v xml:space="preserve"> </v>
      </c>
      <c r="G41" s="48" t="str">
        <f t="shared" si="1"/>
        <v xml:space="preserve"> </v>
      </c>
      <c r="H41" s="28"/>
      <c r="I41" s="48" t="str">
        <f>IF(H41="","",IF(Sheet1!$A$1=2,IF(AND(H41&gt;=Sheet1!$C$1,H41&lt;=Sheet1!$D$1),"1",IF(OR(H41&gt;=Sheet1!$C$2,H41&lt;=Sheet1!$D$2),"2","ERROR")),IF(AND(H41&gt;=Sheet1!$C$1,H41&lt;=Sheet1!$D$1),"1",IF(AND(H41&gt;=Sheet1!$C$2,H41&lt;=Sheet1!$D$2),"2",IF(OR(H41&gt;=Sheet1!$C$3,H41&lt;=Sheet1!$D$3),"3","ERROR")))))</f>
        <v/>
      </c>
      <c r="J41" s="49" t="str">
        <f>IF(H41="","",IF(AND(H41&gt;=Sheet1!$F$1,H41&lt;=Sheet1!$G$1),"1",IF(AND(H41&gt;=Sheet1!$F$2,H41&lt;=Sheet1!$G$2),"2",IF(AND(H41&gt;=Sheet1!$F$3,H41&lt;=Sheet1!$G$3),"3",IF(AND(H41&gt;=Sheet1!$F$4,H41&lt;=Sheet1!$G$4),"4",IF(AND(H41&gt;=Sheet1!$F$5,H41&lt;=Sheet1!$G$5),"5",IF(AND(H41&gt;=Sheet1!$F$7,H41&lt;=Sheet1!$G$7),"7",IF(AND(H41&gt;=Sheet1!$F$8,H41&lt;=Sheet1!$G$8),"8",IF(OR(H41&gt;=Sheet1!$F$6,H41&lt;=Sheet1!$G$6),"6","ERROR")))))))))</f>
        <v/>
      </c>
      <c r="K41" s="4"/>
      <c r="L41" s="4"/>
      <c r="M41" s="6"/>
      <c r="N41" s="6"/>
      <c r="O41" s="8"/>
      <c r="P41" s="4"/>
      <c r="Q41" s="4"/>
      <c r="R41" s="5"/>
      <c r="S41" s="4"/>
      <c r="T41" s="4"/>
      <c r="U41" s="4"/>
      <c r="V41" s="4"/>
      <c r="W41" s="4"/>
      <c r="X41" s="4"/>
      <c r="Y41" s="4"/>
      <c r="Z41" s="4"/>
      <c r="AA41" s="4"/>
      <c r="AB41" s="4"/>
      <c r="AC41" s="50"/>
      <c r="AD41" s="50"/>
      <c r="AE41" s="50"/>
    </row>
    <row r="42" spans="1:31">
      <c r="A42" s="4"/>
      <c r="B42" s="4"/>
      <c r="C42" s="65"/>
      <c r="D42" s="7"/>
      <c r="E42" s="7"/>
      <c r="F42" s="48" t="str">
        <f t="shared" si="0"/>
        <v xml:space="preserve"> </v>
      </c>
      <c r="G42" s="48" t="str">
        <f t="shared" si="1"/>
        <v xml:space="preserve"> </v>
      </c>
      <c r="H42" s="28"/>
      <c r="I42" s="48" t="str">
        <f>IF(H42="","",IF(Sheet1!$A$1=2,IF(AND(H42&gt;=Sheet1!$C$1,H42&lt;=Sheet1!$D$1),"1",IF(OR(H42&gt;=Sheet1!$C$2,H42&lt;=Sheet1!$D$2),"2","ERROR")),IF(AND(H42&gt;=Sheet1!$C$1,H42&lt;=Sheet1!$D$1),"1",IF(AND(H42&gt;=Sheet1!$C$2,H42&lt;=Sheet1!$D$2),"2",IF(OR(H42&gt;=Sheet1!$C$3,H42&lt;=Sheet1!$D$3),"3","ERROR")))))</f>
        <v/>
      </c>
      <c r="J42" s="49" t="str">
        <f>IF(H42="","",IF(AND(H42&gt;=Sheet1!$F$1,H42&lt;=Sheet1!$G$1),"1",IF(AND(H42&gt;=Sheet1!$F$2,H42&lt;=Sheet1!$G$2),"2",IF(AND(H42&gt;=Sheet1!$F$3,H42&lt;=Sheet1!$G$3),"3",IF(AND(H42&gt;=Sheet1!$F$4,H42&lt;=Sheet1!$G$4),"4",IF(AND(H42&gt;=Sheet1!$F$5,H42&lt;=Sheet1!$G$5),"5",IF(AND(H42&gt;=Sheet1!$F$7,H42&lt;=Sheet1!$G$7),"7",IF(AND(H42&gt;=Sheet1!$F$8,H42&lt;=Sheet1!$G$8),"8",IF(OR(H42&gt;=Sheet1!$F$6,H42&lt;=Sheet1!$G$6),"6","ERROR")))))))))</f>
        <v/>
      </c>
      <c r="K42" s="4"/>
      <c r="L42" s="4"/>
      <c r="M42" s="6"/>
      <c r="N42" s="6"/>
      <c r="O42" s="8"/>
      <c r="P42" s="4"/>
      <c r="Q42" s="4"/>
      <c r="R42" s="5"/>
      <c r="S42" s="4"/>
      <c r="T42" s="4"/>
      <c r="U42" s="4"/>
      <c r="V42" s="4"/>
      <c r="W42" s="4"/>
      <c r="X42" s="4"/>
      <c r="Y42" s="4"/>
      <c r="Z42" s="4"/>
      <c r="AA42" s="4"/>
      <c r="AB42" s="4"/>
      <c r="AC42" s="50"/>
      <c r="AD42" s="50"/>
      <c r="AE42" s="50"/>
    </row>
    <row r="43" spans="1:31">
      <c r="A43" s="4"/>
      <c r="B43" s="4"/>
      <c r="C43" s="65"/>
      <c r="D43" s="7"/>
      <c r="E43" s="7"/>
      <c r="F43" s="48" t="str">
        <f t="shared" si="0"/>
        <v xml:space="preserve"> </v>
      </c>
      <c r="G43" s="48" t="str">
        <f t="shared" si="1"/>
        <v xml:space="preserve"> </v>
      </c>
      <c r="H43" s="28"/>
      <c r="I43" s="48" t="str">
        <f>IF(H43="","",IF(Sheet1!$A$1=2,IF(AND(H43&gt;=Sheet1!$C$1,H43&lt;=Sheet1!$D$1),"1",IF(OR(H43&gt;=Sheet1!$C$2,H43&lt;=Sheet1!$D$2),"2","ERROR")),IF(AND(H43&gt;=Sheet1!$C$1,H43&lt;=Sheet1!$D$1),"1",IF(AND(H43&gt;=Sheet1!$C$2,H43&lt;=Sheet1!$D$2),"2",IF(OR(H43&gt;=Sheet1!$C$3,H43&lt;=Sheet1!$D$3),"3","ERROR")))))</f>
        <v/>
      </c>
      <c r="J43" s="49" t="str">
        <f>IF(H43="","",IF(AND(H43&gt;=Sheet1!$F$1,H43&lt;=Sheet1!$G$1),"1",IF(AND(H43&gt;=Sheet1!$F$2,H43&lt;=Sheet1!$G$2),"2",IF(AND(H43&gt;=Sheet1!$F$3,H43&lt;=Sheet1!$G$3),"3",IF(AND(H43&gt;=Sheet1!$F$4,H43&lt;=Sheet1!$G$4),"4",IF(AND(H43&gt;=Sheet1!$F$5,H43&lt;=Sheet1!$G$5),"5",IF(AND(H43&gt;=Sheet1!$F$7,H43&lt;=Sheet1!$G$7),"7",IF(AND(H43&gt;=Sheet1!$F$8,H43&lt;=Sheet1!$G$8),"8",IF(OR(H43&gt;=Sheet1!$F$6,H43&lt;=Sheet1!$G$6),"6","ERROR")))))))))</f>
        <v/>
      </c>
      <c r="K43" s="4"/>
      <c r="L43" s="4"/>
      <c r="M43" s="6"/>
      <c r="N43" s="6"/>
      <c r="O43" s="8"/>
      <c r="P43" s="4"/>
      <c r="Q43" s="4"/>
      <c r="R43" s="5"/>
      <c r="S43" s="4"/>
      <c r="T43" s="4"/>
      <c r="U43" s="4"/>
      <c r="V43" s="4"/>
      <c r="W43" s="4"/>
      <c r="X43" s="4"/>
      <c r="Y43" s="4"/>
      <c r="Z43" s="4"/>
      <c r="AA43" s="4"/>
      <c r="AB43" s="4"/>
      <c r="AC43" s="50"/>
      <c r="AD43" s="50"/>
      <c r="AE43" s="50"/>
    </row>
    <row r="44" spans="1:31">
      <c r="A44" s="4"/>
      <c r="B44" s="4"/>
      <c r="C44" s="65"/>
      <c r="D44" s="7"/>
      <c r="E44" s="7"/>
      <c r="F44" s="48" t="str">
        <f t="shared" si="0"/>
        <v xml:space="preserve"> </v>
      </c>
      <c r="G44" s="48" t="str">
        <f t="shared" si="1"/>
        <v xml:space="preserve"> </v>
      </c>
      <c r="H44" s="28"/>
      <c r="I44" s="48" t="str">
        <f>IF(H44="","",IF(Sheet1!$A$1=2,IF(AND(H44&gt;=Sheet1!$C$1,H44&lt;=Sheet1!$D$1),"1",IF(OR(H44&gt;=Sheet1!$C$2,H44&lt;=Sheet1!$D$2),"2","ERROR")),IF(AND(H44&gt;=Sheet1!$C$1,H44&lt;=Sheet1!$D$1),"1",IF(AND(H44&gt;=Sheet1!$C$2,H44&lt;=Sheet1!$D$2),"2",IF(OR(H44&gt;=Sheet1!$C$3,H44&lt;=Sheet1!$D$3),"3","ERROR")))))</f>
        <v/>
      </c>
      <c r="J44" s="49" t="str">
        <f>IF(H44="","",IF(AND(H44&gt;=Sheet1!$F$1,H44&lt;=Sheet1!$G$1),"1",IF(AND(H44&gt;=Sheet1!$F$2,H44&lt;=Sheet1!$G$2),"2",IF(AND(H44&gt;=Sheet1!$F$3,H44&lt;=Sheet1!$G$3),"3",IF(AND(H44&gt;=Sheet1!$F$4,H44&lt;=Sheet1!$G$4),"4",IF(AND(H44&gt;=Sheet1!$F$5,H44&lt;=Sheet1!$G$5),"5",IF(AND(H44&gt;=Sheet1!$F$7,H44&lt;=Sheet1!$G$7),"7",IF(AND(H44&gt;=Sheet1!$F$8,H44&lt;=Sheet1!$G$8),"8",IF(OR(H44&gt;=Sheet1!$F$6,H44&lt;=Sheet1!$G$6),"6","ERROR")))))))))</f>
        <v/>
      </c>
      <c r="K44" s="4"/>
      <c r="L44" s="4"/>
      <c r="M44" s="6"/>
      <c r="N44" s="6"/>
      <c r="O44" s="8"/>
      <c r="P44" s="4"/>
      <c r="Q44" s="4"/>
      <c r="R44" s="5"/>
      <c r="S44" s="4"/>
      <c r="T44" s="4"/>
      <c r="U44" s="4"/>
      <c r="V44" s="4"/>
      <c r="W44" s="4"/>
      <c r="X44" s="4"/>
      <c r="Y44" s="4"/>
      <c r="Z44" s="4"/>
      <c r="AA44" s="4"/>
      <c r="AB44" s="4"/>
      <c r="AC44" s="50"/>
      <c r="AD44" s="50"/>
      <c r="AE44" s="50"/>
    </row>
    <row r="45" spans="1:31">
      <c r="A45" s="4"/>
      <c r="B45" s="4"/>
      <c r="C45" s="65"/>
      <c r="D45" s="7"/>
      <c r="E45" s="7"/>
      <c r="F45" s="48" t="str">
        <f t="shared" si="0"/>
        <v xml:space="preserve"> </v>
      </c>
      <c r="G45" s="48" t="str">
        <f t="shared" si="1"/>
        <v xml:space="preserve"> </v>
      </c>
      <c r="H45" s="28"/>
      <c r="I45" s="48" t="str">
        <f>IF(H45="","",IF(Sheet1!$A$1=2,IF(AND(H45&gt;=Sheet1!$C$1,H45&lt;=Sheet1!$D$1),"1",IF(OR(H45&gt;=Sheet1!$C$2,H45&lt;=Sheet1!$D$2),"2","ERROR")),IF(AND(H45&gt;=Sheet1!$C$1,H45&lt;=Sheet1!$D$1),"1",IF(AND(H45&gt;=Sheet1!$C$2,H45&lt;=Sheet1!$D$2),"2",IF(OR(H45&gt;=Sheet1!$C$3,H45&lt;=Sheet1!$D$3),"3","ERROR")))))</f>
        <v/>
      </c>
      <c r="J45" s="49" t="str">
        <f>IF(H45="","",IF(AND(H45&gt;=Sheet1!$F$1,H45&lt;=Sheet1!$G$1),"1",IF(AND(H45&gt;=Sheet1!$F$2,H45&lt;=Sheet1!$G$2),"2",IF(AND(H45&gt;=Sheet1!$F$3,H45&lt;=Sheet1!$G$3),"3",IF(AND(H45&gt;=Sheet1!$F$4,H45&lt;=Sheet1!$G$4),"4",IF(AND(H45&gt;=Sheet1!$F$5,H45&lt;=Sheet1!$G$5),"5",IF(AND(H45&gt;=Sheet1!$F$7,H45&lt;=Sheet1!$G$7),"7",IF(AND(H45&gt;=Sheet1!$F$8,H45&lt;=Sheet1!$G$8),"8",IF(OR(H45&gt;=Sheet1!$F$6,H45&lt;=Sheet1!$G$6),"6","ERROR")))))))))</f>
        <v/>
      </c>
      <c r="K45" s="4"/>
      <c r="L45" s="4"/>
      <c r="M45" s="6"/>
      <c r="N45" s="6"/>
      <c r="O45" s="8"/>
      <c r="P45" s="4"/>
      <c r="Q45" s="4"/>
      <c r="R45" s="5"/>
      <c r="S45" s="4"/>
      <c r="T45" s="4"/>
      <c r="U45" s="4"/>
      <c r="V45" s="4"/>
      <c r="W45" s="4"/>
      <c r="X45" s="4"/>
      <c r="Y45" s="4"/>
      <c r="Z45" s="4"/>
      <c r="AA45" s="4"/>
      <c r="AB45" s="4"/>
      <c r="AC45" s="50"/>
      <c r="AD45" s="50"/>
      <c r="AE45" s="50"/>
    </row>
    <row r="46" spans="1:31">
      <c r="A46" s="4"/>
      <c r="B46" s="4"/>
      <c r="C46" s="65"/>
      <c r="D46" s="7"/>
      <c r="E46" s="7"/>
      <c r="F46" s="48" t="str">
        <f t="shared" si="0"/>
        <v xml:space="preserve"> </v>
      </c>
      <c r="G46" s="48" t="str">
        <f t="shared" si="1"/>
        <v xml:space="preserve"> </v>
      </c>
      <c r="H46" s="28"/>
      <c r="I46" s="48" t="str">
        <f>IF(H46="","",IF(Sheet1!$A$1=2,IF(AND(H46&gt;=Sheet1!$C$1,H46&lt;=Sheet1!$D$1),"1",IF(OR(H46&gt;=Sheet1!$C$2,H46&lt;=Sheet1!$D$2),"2","ERROR")),IF(AND(H46&gt;=Sheet1!$C$1,H46&lt;=Sheet1!$D$1),"1",IF(AND(H46&gt;=Sheet1!$C$2,H46&lt;=Sheet1!$D$2),"2",IF(OR(H46&gt;=Sheet1!$C$3,H46&lt;=Sheet1!$D$3),"3","ERROR")))))</f>
        <v/>
      </c>
      <c r="J46" s="49" t="str">
        <f>IF(H46="","",IF(AND(H46&gt;=Sheet1!$F$1,H46&lt;=Sheet1!$G$1),"1",IF(AND(H46&gt;=Sheet1!$F$2,H46&lt;=Sheet1!$G$2),"2",IF(AND(H46&gt;=Sheet1!$F$3,H46&lt;=Sheet1!$G$3),"3",IF(AND(H46&gt;=Sheet1!$F$4,H46&lt;=Sheet1!$G$4),"4",IF(AND(H46&gt;=Sheet1!$F$5,H46&lt;=Sheet1!$G$5),"5",IF(AND(H46&gt;=Sheet1!$F$7,H46&lt;=Sheet1!$G$7),"7",IF(AND(H46&gt;=Sheet1!$F$8,H46&lt;=Sheet1!$G$8),"8",IF(OR(H46&gt;=Sheet1!$F$6,H46&lt;=Sheet1!$G$6),"6","ERROR")))))))))</f>
        <v/>
      </c>
      <c r="K46" s="4"/>
      <c r="L46" s="4"/>
      <c r="M46" s="6"/>
      <c r="N46" s="6"/>
      <c r="O46" s="8"/>
      <c r="P46" s="4"/>
      <c r="Q46" s="4"/>
      <c r="R46" s="5"/>
      <c r="S46" s="4"/>
      <c r="T46" s="4"/>
      <c r="U46" s="4"/>
      <c r="V46" s="4"/>
      <c r="W46" s="4"/>
      <c r="X46" s="4"/>
      <c r="Y46" s="4"/>
      <c r="Z46" s="4"/>
      <c r="AA46" s="4"/>
      <c r="AB46" s="4"/>
      <c r="AC46" s="50"/>
      <c r="AD46" s="50"/>
      <c r="AE46" s="50"/>
    </row>
    <row r="47" spans="1:31">
      <c r="A47" s="4"/>
      <c r="B47" s="4"/>
      <c r="C47" s="65"/>
      <c r="D47" s="7"/>
      <c r="E47" s="7"/>
      <c r="F47" s="48" t="str">
        <f t="shared" si="0"/>
        <v xml:space="preserve"> </v>
      </c>
      <c r="G47" s="48" t="str">
        <f t="shared" si="1"/>
        <v xml:space="preserve"> </v>
      </c>
      <c r="H47" s="28"/>
      <c r="I47" s="48" t="str">
        <f>IF(H47="","",IF(Sheet1!$A$1=2,IF(AND(H47&gt;=Sheet1!$C$1,H47&lt;=Sheet1!$D$1),"1",IF(OR(H47&gt;=Sheet1!$C$2,H47&lt;=Sheet1!$D$2),"2","ERROR")),IF(AND(H47&gt;=Sheet1!$C$1,H47&lt;=Sheet1!$D$1),"1",IF(AND(H47&gt;=Sheet1!$C$2,H47&lt;=Sheet1!$D$2),"2",IF(OR(H47&gt;=Sheet1!$C$3,H47&lt;=Sheet1!$D$3),"3","ERROR")))))</f>
        <v/>
      </c>
      <c r="J47" s="49" t="str">
        <f>IF(H47="","",IF(AND(H47&gt;=Sheet1!$F$1,H47&lt;=Sheet1!$G$1),"1",IF(AND(H47&gt;=Sheet1!$F$2,H47&lt;=Sheet1!$G$2),"2",IF(AND(H47&gt;=Sheet1!$F$3,H47&lt;=Sheet1!$G$3),"3",IF(AND(H47&gt;=Sheet1!$F$4,H47&lt;=Sheet1!$G$4),"4",IF(AND(H47&gt;=Sheet1!$F$5,H47&lt;=Sheet1!$G$5),"5",IF(AND(H47&gt;=Sheet1!$F$7,H47&lt;=Sheet1!$G$7),"7",IF(AND(H47&gt;=Sheet1!$F$8,H47&lt;=Sheet1!$G$8),"8",IF(OR(H47&gt;=Sheet1!$F$6,H47&lt;=Sheet1!$G$6),"6","ERROR")))))))))</f>
        <v/>
      </c>
      <c r="K47" s="4"/>
      <c r="L47" s="4"/>
      <c r="M47" s="6"/>
      <c r="N47" s="6"/>
      <c r="O47" s="8"/>
      <c r="P47" s="4"/>
      <c r="Q47" s="4"/>
      <c r="R47" s="5"/>
      <c r="S47" s="4"/>
      <c r="T47" s="4"/>
      <c r="U47" s="4"/>
      <c r="V47" s="4"/>
      <c r="W47" s="4"/>
      <c r="X47" s="4"/>
      <c r="Y47" s="4"/>
      <c r="Z47" s="4"/>
      <c r="AA47" s="4"/>
      <c r="AB47" s="4"/>
      <c r="AC47" s="50"/>
      <c r="AD47" s="50"/>
      <c r="AE47" s="50"/>
    </row>
    <row r="48" spans="1:31">
      <c r="A48" s="4"/>
      <c r="B48" s="4"/>
      <c r="C48" s="65"/>
      <c r="D48" s="7"/>
      <c r="E48" s="7"/>
      <c r="F48" s="48" t="str">
        <f t="shared" si="0"/>
        <v xml:space="preserve"> </v>
      </c>
      <c r="G48" s="48" t="str">
        <f t="shared" si="1"/>
        <v xml:space="preserve"> </v>
      </c>
      <c r="H48" s="28"/>
      <c r="I48" s="48" t="str">
        <f>IF(H48="","",IF(Sheet1!$A$1=2,IF(AND(H48&gt;=Sheet1!$C$1,H48&lt;=Sheet1!$D$1),"1",IF(OR(H48&gt;=Sheet1!$C$2,H48&lt;=Sheet1!$D$2),"2","ERROR")),IF(AND(H48&gt;=Sheet1!$C$1,H48&lt;=Sheet1!$D$1),"1",IF(AND(H48&gt;=Sheet1!$C$2,H48&lt;=Sheet1!$D$2),"2",IF(OR(H48&gt;=Sheet1!$C$3,H48&lt;=Sheet1!$D$3),"3","ERROR")))))</f>
        <v/>
      </c>
      <c r="J48" s="49" t="str">
        <f>IF(H48="","",IF(AND(H48&gt;=Sheet1!$F$1,H48&lt;=Sheet1!$G$1),"1",IF(AND(H48&gt;=Sheet1!$F$2,H48&lt;=Sheet1!$G$2),"2",IF(AND(H48&gt;=Sheet1!$F$3,H48&lt;=Sheet1!$G$3),"3",IF(AND(H48&gt;=Sheet1!$F$4,H48&lt;=Sheet1!$G$4),"4",IF(AND(H48&gt;=Sheet1!$F$5,H48&lt;=Sheet1!$G$5),"5",IF(AND(H48&gt;=Sheet1!$F$7,H48&lt;=Sheet1!$G$7),"7",IF(AND(H48&gt;=Sheet1!$F$8,H48&lt;=Sheet1!$G$8),"8",IF(OR(H48&gt;=Sheet1!$F$6,H48&lt;=Sheet1!$G$6),"6","ERROR")))))))))</f>
        <v/>
      </c>
      <c r="K48" s="4"/>
      <c r="L48" s="4"/>
      <c r="M48" s="6"/>
      <c r="N48" s="6"/>
      <c r="O48" s="8"/>
      <c r="P48" s="4"/>
      <c r="Q48" s="4"/>
      <c r="R48" s="5"/>
      <c r="S48" s="4"/>
      <c r="T48" s="4"/>
      <c r="U48" s="4"/>
      <c r="V48" s="4"/>
      <c r="W48" s="4"/>
      <c r="X48" s="4"/>
      <c r="Y48" s="4"/>
      <c r="Z48" s="4"/>
      <c r="AA48" s="4"/>
      <c r="AB48" s="4"/>
      <c r="AC48" s="50"/>
      <c r="AD48" s="50"/>
      <c r="AE48" s="50"/>
    </row>
    <row r="49" spans="1:31">
      <c r="A49" s="4"/>
      <c r="B49" s="4"/>
      <c r="C49" s="65"/>
      <c r="D49" s="7"/>
      <c r="E49" s="7"/>
      <c r="F49" s="48" t="str">
        <f t="shared" si="0"/>
        <v xml:space="preserve"> </v>
      </c>
      <c r="G49" s="48" t="str">
        <f t="shared" si="1"/>
        <v xml:space="preserve"> </v>
      </c>
      <c r="H49" s="28"/>
      <c r="I49" s="48" t="str">
        <f>IF(H49="","",IF(Sheet1!$A$1=2,IF(AND(H49&gt;=Sheet1!$C$1,H49&lt;=Sheet1!$D$1),"1",IF(OR(H49&gt;=Sheet1!$C$2,H49&lt;=Sheet1!$D$2),"2","ERROR")),IF(AND(H49&gt;=Sheet1!$C$1,H49&lt;=Sheet1!$D$1),"1",IF(AND(H49&gt;=Sheet1!$C$2,H49&lt;=Sheet1!$D$2),"2",IF(OR(H49&gt;=Sheet1!$C$3,H49&lt;=Sheet1!$D$3),"3","ERROR")))))</f>
        <v/>
      </c>
      <c r="J49" s="49" t="str">
        <f>IF(H49="","",IF(AND(H49&gt;=Sheet1!$F$1,H49&lt;=Sheet1!$G$1),"1",IF(AND(H49&gt;=Sheet1!$F$2,H49&lt;=Sheet1!$G$2),"2",IF(AND(H49&gt;=Sheet1!$F$3,H49&lt;=Sheet1!$G$3),"3",IF(AND(H49&gt;=Sheet1!$F$4,H49&lt;=Sheet1!$G$4),"4",IF(AND(H49&gt;=Sheet1!$F$5,H49&lt;=Sheet1!$G$5),"5",IF(AND(H49&gt;=Sheet1!$F$7,H49&lt;=Sheet1!$G$7),"7",IF(AND(H49&gt;=Sheet1!$F$8,H49&lt;=Sheet1!$G$8),"8",IF(OR(H49&gt;=Sheet1!$F$6,H49&lt;=Sheet1!$G$6),"6","ERROR")))))))))</f>
        <v/>
      </c>
      <c r="K49" s="4"/>
      <c r="L49" s="4"/>
      <c r="M49" s="6"/>
      <c r="N49" s="6"/>
      <c r="O49" s="8"/>
      <c r="P49" s="4"/>
      <c r="Q49" s="4"/>
      <c r="R49" s="5"/>
      <c r="S49" s="4"/>
      <c r="T49" s="4"/>
      <c r="U49" s="4"/>
      <c r="V49" s="4"/>
      <c r="W49" s="4"/>
      <c r="X49" s="4"/>
      <c r="Y49" s="4"/>
      <c r="Z49" s="4"/>
      <c r="AA49" s="4"/>
      <c r="AB49" s="4"/>
      <c r="AC49" s="50"/>
      <c r="AD49" s="50"/>
      <c r="AE49" s="50"/>
    </row>
    <row r="50" spans="1:31">
      <c r="A50" s="4"/>
      <c r="B50" s="4"/>
      <c r="C50" s="65"/>
      <c r="D50" s="7"/>
      <c r="E50" s="7"/>
      <c r="F50" s="48" t="str">
        <f t="shared" si="0"/>
        <v xml:space="preserve"> </v>
      </c>
      <c r="G50" s="48" t="str">
        <f t="shared" si="1"/>
        <v xml:space="preserve"> </v>
      </c>
      <c r="H50" s="28"/>
      <c r="I50" s="48" t="str">
        <f>IF(H50="","",IF(Sheet1!$A$1=2,IF(AND(H50&gt;=Sheet1!$C$1,H50&lt;=Sheet1!$D$1),"1",IF(OR(H50&gt;=Sheet1!$C$2,H50&lt;=Sheet1!$D$2),"2","ERROR")),IF(AND(H50&gt;=Sheet1!$C$1,H50&lt;=Sheet1!$D$1),"1",IF(AND(H50&gt;=Sheet1!$C$2,H50&lt;=Sheet1!$D$2),"2",IF(OR(H50&gt;=Sheet1!$C$3,H50&lt;=Sheet1!$D$3),"3","ERROR")))))</f>
        <v/>
      </c>
      <c r="J50" s="49" t="str">
        <f>IF(H50="","",IF(AND(H50&gt;=Sheet1!$F$1,H50&lt;=Sheet1!$G$1),"1",IF(AND(H50&gt;=Sheet1!$F$2,H50&lt;=Sheet1!$G$2),"2",IF(AND(H50&gt;=Sheet1!$F$3,H50&lt;=Sheet1!$G$3),"3",IF(AND(H50&gt;=Sheet1!$F$4,H50&lt;=Sheet1!$G$4),"4",IF(AND(H50&gt;=Sheet1!$F$5,H50&lt;=Sheet1!$G$5),"5",IF(AND(H50&gt;=Sheet1!$F$7,H50&lt;=Sheet1!$G$7),"7",IF(AND(H50&gt;=Sheet1!$F$8,H50&lt;=Sheet1!$G$8),"8",IF(OR(H50&gt;=Sheet1!$F$6,H50&lt;=Sheet1!$G$6),"6","ERROR")))))))))</f>
        <v/>
      </c>
      <c r="K50" s="4"/>
      <c r="L50" s="4"/>
      <c r="M50" s="6"/>
      <c r="N50" s="6"/>
      <c r="O50" s="8"/>
      <c r="P50" s="4"/>
      <c r="Q50" s="4"/>
      <c r="R50" s="5"/>
      <c r="S50" s="4"/>
      <c r="T50" s="4"/>
      <c r="U50" s="4"/>
      <c r="V50" s="4"/>
      <c r="W50" s="4"/>
      <c r="X50" s="4"/>
      <c r="Y50" s="4"/>
      <c r="Z50" s="4"/>
      <c r="AA50" s="4"/>
      <c r="AB50" s="4"/>
      <c r="AC50" s="50"/>
      <c r="AD50" s="50"/>
      <c r="AE50" s="50"/>
    </row>
    <row r="51" spans="1:31">
      <c r="A51" s="4"/>
      <c r="B51" s="4"/>
      <c r="C51" s="65"/>
      <c r="D51" s="7"/>
      <c r="E51" s="7"/>
      <c r="F51" s="48" t="str">
        <f t="shared" si="0"/>
        <v xml:space="preserve"> </v>
      </c>
      <c r="G51" s="48" t="str">
        <f t="shared" si="1"/>
        <v xml:space="preserve"> </v>
      </c>
      <c r="H51" s="28"/>
      <c r="I51" s="48" t="str">
        <f>IF(H51="","",IF(Sheet1!$A$1=2,IF(AND(H51&gt;=Sheet1!$C$1,H51&lt;=Sheet1!$D$1),"1",IF(OR(H51&gt;=Sheet1!$C$2,H51&lt;=Sheet1!$D$2),"2","ERROR")),IF(AND(H51&gt;=Sheet1!$C$1,H51&lt;=Sheet1!$D$1),"1",IF(AND(H51&gt;=Sheet1!$C$2,H51&lt;=Sheet1!$D$2),"2",IF(OR(H51&gt;=Sheet1!$C$3,H51&lt;=Sheet1!$D$3),"3","ERROR")))))</f>
        <v/>
      </c>
      <c r="J51" s="49" t="str">
        <f>IF(H51="","",IF(AND(H51&gt;=Sheet1!$F$1,H51&lt;=Sheet1!$G$1),"1",IF(AND(H51&gt;=Sheet1!$F$2,H51&lt;=Sheet1!$G$2),"2",IF(AND(H51&gt;=Sheet1!$F$3,H51&lt;=Sheet1!$G$3),"3",IF(AND(H51&gt;=Sheet1!$F$4,H51&lt;=Sheet1!$G$4),"4",IF(AND(H51&gt;=Sheet1!$F$5,H51&lt;=Sheet1!$G$5),"5",IF(AND(H51&gt;=Sheet1!$F$7,H51&lt;=Sheet1!$G$7),"7",IF(AND(H51&gt;=Sheet1!$F$8,H51&lt;=Sheet1!$G$8),"8",IF(OR(H51&gt;=Sheet1!$F$6,H51&lt;=Sheet1!$G$6),"6","ERROR")))))))))</f>
        <v/>
      </c>
      <c r="K51" s="4"/>
      <c r="L51" s="4"/>
      <c r="M51" s="6"/>
      <c r="N51" s="6"/>
      <c r="O51" s="8"/>
      <c r="P51" s="4"/>
      <c r="Q51" s="4"/>
      <c r="R51" s="5"/>
      <c r="S51" s="4"/>
      <c r="T51" s="4"/>
      <c r="U51" s="4"/>
      <c r="V51" s="4"/>
      <c r="W51" s="4"/>
      <c r="X51" s="4"/>
      <c r="Y51" s="4"/>
      <c r="Z51" s="4"/>
      <c r="AA51" s="4"/>
      <c r="AB51" s="4"/>
      <c r="AC51" s="50"/>
      <c r="AD51" s="50"/>
      <c r="AE51" s="50"/>
    </row>
    <row r="52" spans="1:31">
      <c r="A52" s="4"/>
      <c r="B52" s="4"/>
      <c r="C52" s="65"/>
      <c r="D52" s="7"/>
      <c r="E52" s="7"/>
      <c r="F52" s="48" t="str">
        <f t="shared" si="0"/>
        <v xml:space="preserve"> </v>
      </c>
      <c r="G52" s="48" t="str">
        <f t="shared" si="1"/>
        <v xml:space="preserve"> </v>
      </c>
      <c r="H52" s="28"/>
      <c r="I52" s="48" t="str">
        <f>IF(H52="","",IF(Sheet1!$A$1=2,IF(AND(H52&gt;=Sheet1!$C$1,H52&lt;=Sheet1!$D$1),"1",IF(OR(H52&gt;=Sheet1!$C$2,H52&lt;=Sheet1!$D$2),"2","ERROR")),IF(AND(H52&gt;=Sheet1!$C$1,H52&lt;=Sheet1!$D$1),"1",IF(AND(H52&gt;=Sheet1!$C$2,H52&lt;=Sheet1!$D$2),"2",IF(OR(H52&gt;=Sheet1!$C$3,H52&lt;=Sheet1!$D$3),"3","ERROR")))))</f>
        <v/>
      </c>
      <c r="J52" s="49" t="str">
        <f>IF(H52="","",IF(AND(H52&gt;=Sheet1!$F$1,H52&lt;=Sheet1!$G$1),"1",IF(AND(H52&gt;=Sheet1!$F$2,H52&lt;=Sheet1!$G$2),"2",IF(AND(H52&gt;=Sheet1!$F$3,H52&lt;=Sheet1!$G$3),"3",IF(AND(H52&gt;=Sheet1!$F$4,H52&lt;=Sheet1!$G$4),"4",IF(AND(H52&gt;=Sheet1!$F$5,H52&lt;=Sheet1!$G$5),"5",IF(AND(H52&gt;=Sheet1!$F$7,H52&lt;=Sheet1!$G$7),"7",IF(AND(H52&gt;=Sheet1!$F$8,H52&lt;=Sheet1!$G$8),"8",IF(OR(H52&gt;=Sheet1!$F$6,H52&lt;=Sheet1!$G$6),"6","ERROR")))))))))</f>
        <v/>
      </c>
      <c r="K52" s="4"/>
      <c r="L52" s="4"/>
      <c r="M52" s="6"/>
      <c r="N52" s="6"/>
      <c r="O52" s="8"/>
      <c r="P52" s="4"/>
      <c r="Q52" s="4"/>
      <c r="R52" s="5"/>
      <c r="S52" s="4"/>
      <c r="T52" s="4"/>
      <c r="U52" s="4"/>
      <c r="V52" s="4"/>
      <c r="W52" s="4"/>
      <c r="X52" s="4"/>
      <c r="Y52" s="4"/>
      <c r="Z52" s="4"/>
      <c r="AA52" s="4"/>
      <c r="AB52" s="4"/>
      <c r="AC52" s="50"/>
      <c r="AD52" s="50"/>
      <c r="AE52" s="50"/>
    </row>
    <row r="53" spans="1:31">
      <c r="A53" s="4"/>
      <c r="B53" s="4"/>
      <c r="C53" s="65"/>
      <c r="D53" s="7"/>
      <c r="E53" s="7"/>
      <c r="F53" s="48" t="str">
        <f t="shared" si="0"/>
        <v xml:space="preserve"> </v>
      </c>
      <c r="G53" s="48" t="str">
        <f t="shared" si="1"/>
        <v xml:space="preserve"> </v>
      </c>
      <c r="H53" s="28"/>
      <c r="I53" s="48" t="str">
        <f>IF(H53="","",IF(Sheet1!$A$1=2,IF(AND(H53&gt;=Sheet1!$C$1,H53&lt;=Sheet1!$D$1),"1",IF(OR(H53&gt;=Sheet1!$C$2,H53&lt;=Sheet1!$D$2),"2","ERROR")),IF(AND(H53&gt;=Sheet1!$C$1,H53&lt;=Sheet1!$D$1),"1",IF(AND(H53&gt;=Sheet1!$C$2,H53&lt;=Sheet1!$D$2),"2",IF(OR(H53&gt;=Sheet1!$C$3,H53&lt;=Sheet1!$D$3),"3","ERROR")))))</f>
        <v/>
      </c>
      <c r="J53" s="49" t="str">
        <f>IF(H53="","",IF(AND(H53&gt;=Sheet1!$F$1,H53&lt;=Sheet1!$G$1),"1",IF(AND(H53&gt;=Sheet1!$F$2,H53&lt;=Sheet1!$G$2),"2",IF(AND(H53&gt;=Sheet1!$F$3,H53&lt;=Sheet1!$G$3),"3",IF(AND(H53&gt;=Sheet1!$F$4,H53&lt;=Sheet1!$G$4),"4",IF(AND(H53&gt;=Sheet1!$F$5,H53&lt;=Sheet1!$G$5),"5",IF(AND(H53&gt;=Sheet1!$F$7,H53&lt;=Sheet1!$G$7),"7",IF(AND(H53&gt;=Sheet1!$F$8,H53&lt;=Sheet1!$G$8),"8",IF(OR(H53&gt;=Sheet1!$F$6,H53&lt;=Sheet1!$G$6),"6","ERROR")))))))))</f>
        <v/>
      </c>
      <c r="K53" s="4"/>
      <c r="L53" s="4"/>
      <c r="M53" s="6"/>
      <c r="N53" s="6"/>
      <c r="O53" s="8"/>
      <c r="P53" s="4"/>
      <c r="Q53" s="4"/>
      <c r="R53" s="5"/>
      <c r="S53" s="4"/>
      <c r="T53" s="4"/>
      <c r="U53" s="4"/>
      <c r="V53" s="4"/>
      <c r="W53" s="4"/>
      <c r="X53" s="4"/>
      <c r="Y53" s="4"/>
      <c r="Z53" s="4"/>
      <c r="AA53" s="4"/>
      <c r="AB53" s="4"/>
      <c r="AC53" s="50"/>
      <c r="AD53" s="50"/>
      <c r="AE53" s="50"/>
    </row>
    <row r="54" spans="1:31">
      <c r="A54" s="4"/>
      <c r="B54" s="4"/>
      <c r="C54" s="65"/>
      <c r="D54" s="7"/>
      <c r="E54" s="7"/>
      <c r="F54" s="48" t="str">
        <f t="shared" si="0"/>
        <v xml:space="preserve"> </v>
      </c>
      <c r="G54" s="48" t="str">
        <f t="shared" si="1"/>
        <v xml:space="preserve"> </v>
      </c>
      <c r="H54" s="28"/>
      <c r="I54" s="48" t="str">
        <f>IF(H54="","",IF(Sheet1!$A$1=2,IF(AND(H54&gt;=Sheet1!$C$1,H54&lt;=Sheet1!$D$1),"1",IF(OR(H54&gt;=Sheet1!$C$2,H54&lt;=Sheet1!$D$2),"2","ERROR")),IF(AND(H54&gt;=Sheet1!$C$1,H54&lt;=Sheet1!$D$1),"1",IF(AND(H54&gt;=Sheet1!$C$2,H54&lt;=Sheet1!$D$2),"2",IF(OR(H54&gt;=Sheet1!$C$3,H54&lt;=Sheet1!$D$3),"3","ERROR")))))</f>
        <v/>
      </c>
      <c r="J54" s="49" t="str">
        <f>IF(H54="","",IF(AND(H54&gt;=Sheet1!$F$1,H54&lt;=Sheet1!$G$1),"1",IF(AND(H54&gt;=Sheet1!$F$2,H54&lt;=Sheet1!$G$2),"2",IF(AND(H54&gt;=Sheet1!$F$3,H54&lt;=Sheet1!$G$3),"3",IF(AND(H54&gt;=Sheet1!$F$4,H54&lt;=Sheet1!$G$4),"4",IF(AND(H54&gt;=Sheet1!$F$5,H54&lt;=Sheet1!$G$5),"5",IF(AND(H54&gt;=Sheet1!$F$7,H54&lt;=Sheet1!$G$7),"7",IF(AND(H54&gt;=Sheet1!$F$8,H54&lt;=Sheet1!$G$8),"8",IF(OR(H54&gt;=Sheet1!$F$6,H54&lt;=Sheet1!$G$6),"6","ERROR")))))))))</f>
        <v/>
      </c>
      <c r="K54" s="4"/>
      <c r="L54" s="4"/>
      <c r="M54" s="6"/>
      <c r="N54" s="6"/>
      <c r="O54" s="8"/>
      <c r="P54" s="4"/>
      <c r="Q54" s="4"/>
      <c r="R54" s="5"/>
      <c r="S54" s="4"/>
      <c r="T54" s="4"/>
      <c r="U54" s="4"/>
      <c r="V54" s="4"/>
      <c r="W54" s="4"/>
      <c r="X54" s="4"/>
      <c r="Y54" s="4"/>
      <c r="Z54" s="4"/>
      <c r="AA54" s="4"/>
      <c r="AB54" s="4"/>
      <c r="AC54" s="50"/>
      <c r="AD54" s="50"/>
      <c r="AE54" s="50"/>
    </row>
    <row r="55" spans="1:31">
      <c r="A55" s="4"/>
      <c r="B55" s="4"/>
      <c r="C55" s="65"/>
      <c r="D55" s="7"/>
      <c r="E55" s="7"/>
      <c r="F55" s="48" t="str">
        <f t="shared" si="0"/>
        <v xml:space="preserve"> </v>
      </c>
      <c r="G55" s="48" t="str">
        <f t="shared" si="1"/>
        <v xml:space="preserve"> </v>
      </c>
      <c r="H55" s="28"/>
      <c r="I55" s="48" t="str">
        <f>IF(H55="","",IF(Sheet1!$A$1=2,IF(AND(H55&gt;=Sheet1!$C$1,H55&lt;=Sheet1!$D$1),"1",IF(OR(H55&gt;=Sheet1!$C$2,H55&lt;=Sheet1!$D$2),"2","ERROR")),IF(AND(H55&gt;=Sheet1!$C$1,H55&lt;=Sheet1!$D$1),"1",IF(AND(H55&gt;=Sheet1!$C$2,H55&lt;=Sheet1!$D$2),"2",IF(OR(H55&gt;=Sheet1!$C$3,H55&lt;=Sheet1!$D$3),"3","ERROR")))))</f>
        <v/>
      </c>
      <c r="J55" s="49" t="str">
        <f>IF(H55="","",IF(AND(H55&gt;=Sheet1!$F$1,H55&lt;=Sheet1!$G$1),"1",IF(AND(H55&gt;=Sheet1!$F$2,H55&lt;=Sheet1!$G$2),"2",IF(AND(H55&gt;=Sheet1!$F$3,H55&lt;=Sheet1!$G$3),"3",IF(AND(H55&gt;=Sheet1!$F$4,H55&lt;=Sheet1!$G$4),"4",IF(AND(H55&gt;=Sheet1!$F$5,H55&lt;=Sheet1!$G$5),"5",IF(AND(H55&gt;=Sheet1!$F$7,H55&lt;=Sheet1!$G$7),"7",IF(AND(H55&gt;=Sheet1!$F$8,H55&lt;=Sheet1!$G$8),"8",IF(OR(H55&gt;=Sheet1!$F$6,H55&lt;=Sheet1!$G$6),"6","ERROR")))))))))</f>
        <v/>
      </c>
      <c r="K55" s="4"/>
      <c r="L55" s="4"/>
      <c r="M55" s="6"/>
      <c r="N55" s="6"/>
      <c r="O55" s="8"/>
      <c r="P55" s="4"/>
      <c r="Q55" s="4"/>
      <c r="R55" s="5"/>
      <c r="S55" s="4"/>
      <c r="T55" s="4"/>
      <c r="U55" s="4"/>
      <c r="V55" s="4"/>
      <c r="W55" s="4"/>
      <c r="X55" s="4"/>
      <c r="Y55" s="4"/>
      <c r="Z55" s="4"/>
      <c r="AA55" s="4"/>
      <c r="AB55" s="4"/>
      <c r="AC55" s="50"/>
      <c r="AD55" s="50"/>
      <c r="AE55" s="50"/>
    </row>
    <row r="56" spans="1:31">
      <c r="A56" s="4"/>
      <c r="B56" s="4"/>
      <c r="C56" s="65"/>
      <c r="D56" s="7"/>
      <c r="E56" s="7"/>
      <c r="F56" s="48" t="str">
        <f t="shared" si="0"/>
        <v xml:space="preserve"> </v>
      </c>
      <c r="G56" s="48" t="str">
        <f t="shared" si="1"/>
        <v xml:space="preserve"> </v>
      </c>
      <c r="H56" s="28"/>
      <c r="I56" s="48" t="str">
        <f>IF(H56="","",IF(Sheet1!$A$1=2,IF(AND(H56&gt;=Sheet1!$C$1,H56&lt;=Sheet1!$D$1),"1",IF(OR(H56&gt;=Sheet1!$C$2,H56&lt;=Sheet1!$D$2),"2","ERROR")),IF(AND(H56&gt;=Sheet1!$C$1,H56&lt;=Sheet1!$D$1),"1",IF(AND(H56&gt;=Sheet1!$C$2,H56&lt;=Sheet1!$D$2),"2",IF(OR(H56&gt;=Sheet1!$C$3,H56&lt;=Sheet1!$D$3),"3","ERROR")))))</f>
        <v/>
      </c>
      <c r="J56" s="49" t="str">
        <f>IF(H56="","",IF(AND(H56&gt;=Sheet1!$F$1,H56&lt;=Sheet1!$G$1),"1",IF(AND(H56&gt;=Sheet1!$F$2,H56&lt;=Sheet1!$G$2),"2",IF(AND(H56&gt;=Sheet1!$F$3,H56&lt;=Sheet1!$G$3),"3",IF(AND(H56&gt;=Sheet1!$F$4,H56&lt;=Sheet1!$G$4),"4",IF(AND(H56&gt;=Sheet1!$F$5,H56&lt;=Sheet1!$G$5),"5",IF(AND(H56&gt;=Sheet1!$F$7,H56&lt;=Sheet1!$G$7),"7",IF(AND(H56&gt;=Sheet1!$F$8,H56&lt;=Sheet1!$G$8),"8",IF(OR(H56&gt;=Sheet1!$F$6,H56&lt;=Sheet1!$G$6),"6","ERROR")))))))))</f>
        <v/>
      </c>
      <c r="K56" s="4"/>
      <c r="L56" s="4"/>
      <c r="M56" s="6"/>
      <c r="N56" s="6"/>
      <c r="O56" s="8"/>
      <c r="P56" s="4"/>
      <c r="Q56" s="4"/>
      <c r="R56" s="5"/>
      <c r="S56" s="4"/>
      <c r="T56" s="4"/>
      <c r="U56" s="4"/>
      <c r="V56" s="4"/>
      <c r="W56" s="4"/>
      <c r="X56" s="4"/>
      <c r="Y56" s="4"/>
      <c r="Z56" s="4"/>
      <c r="AA56" s="4"/>
      <c r="AB56" s="4"/>
      <c r="AC56" s="50"/>
      <c r="AD56" s="50"/>
      <c r="AE56" s="50"/>
    </row>
    <row r="57" spans="1:31">
      <c r="A57" s="4"/>
      <c r="B57" s="4"/>
      <c r="C57" s="65"/>
      <c r="D57" s="7"/>
      <c r="E57" s="7"/>
      <c r="F57" s="48" t="str">
        <f t="shared" si="0"/>
        <v xml:space="preserve"> </v>
      </c>
      <c r="G57" s="48" t="str">
        <f t="shared" si="1"/>
        <v xml:space="preserve"> </v>
      </c>
      <c r="H57" s="28"/>
      <c r="I57" s="48" t="str">
        <f>IF(H57="","",IF(Sheet1!$A$1=2,IF(AND(H57&gt;=Sheet1!$C$1,H57&lt;=Sheet1!$D$1),"1",IF(OR(H57&gt;=Sheet1!$C$2,H57&lt;=Sheet1!$D$2),"2","ERROR")),IF(AND(H57&gt;=Sheet1!$C$1,H57&lt;=Sheet1!$D$1),"1",IF(AND(H57&gt;=Sheet1!$C$2,H57&lt;=Sheet1!$D$2),"2",IF(OR(H57&gt;=Sheet1!$C$3,H57&lt;=Sheet1!$D$3),"3","ERROR")))))</f>
        <v/>
      </c>
      <c r="J57" s="49" t="str">
        <f>IF(H57="","",IF(AND(H57&gt;=Sheet1!$F$1,H57&lt;=Sheet1!$G$1),"1",IF(AND(H57&gt;=Sheet1!$F$2,H57&lt;=Sheet1!$G$2),"2",IF(AND(H57&gt;=Sheet1!$F$3,H57&lt;=Sheet1!$G$3),"3",IF(AND(H57&gt;=Sheet1!$F$4,H57&lt;=Sheet1!$G$4),"4",IF(AND(H57&gt;=Sheet1!$F$5,H57&lt;=Sheet1!$G$5),"5",IF(AND(H57&gt;=Sheet1!$F$7,H57&lt;=Sheet1!$G$7),"7",IF(AND(H57&gt;=Sheet1!$F$8,H57&lt;=Sheet1!$G$8),"8",IF(OR(H57&gt;=Sheet1!$F$6,H57&lt;=Sheet1!$G$6),"6","ERROR")))))))))</f>
        <v/>
      </c>
      <c r="K57" s="4"/>
      <c r="L57" s="4"/>
      <c r="M57" s="6"/>
      <c r="N57" s="6"/>
      <c r="O57" s="8"/>
      <c r="P57" s="4"/>
      <c r="Q57" s="4"/>
      <c r="R57" s="5"/>
      <c r="S57" s="4"/>
      <c r="T57" s="4"/>
      <c r="U57" s="4"/>
      <c r="V57" s="4"/>
      <c r="W57" s="4"/>
      <c r="X57" s="4"/>
      <c r="Y57" s="4"/>
      <c r="Z57" s="4"/>
      <c r="AA57" s="4"/>
      <c r="AB57" s="4"/>
      <c r="AC57" s="50"/>
      <c r="AD57" s="50"/>
      <c r="AE57" s="50"/>
    </row>
    <row r="58" spans="1:31">
      <c r="A58" s="4"/>
      <c r="B58" s="4"/>
      <c r="C58" s="65"/>
      <c r="D58" s="7"/>
      <c r="E58" s="7"/>
      <c r="F58" s="48" t="str">
        <f t="shared" si="0"/>
        <v xml:space="preserve"> </v>
      </c>
      <c r="G58" s="48" t="str">
        <f t="shared" si="1"/>
        <v xml:space="preserve"> </v>
      </c>
      <c r="H58" s="28"/>
      <c r="I58" s="48" t="str">
        <f>IF(H58="","",IF(Sheet1!$A$1=2,IF(AND(H58&gt;=Sheet1!$C$1,H58&lt;=Sheet1!$D$1),"1",IF(OR(H58&gt;=Sheet1!$C$2,H58&lt;=Sheet1!$D$2),"2","ERROR")),IF(AND(H58&gt;=Sheet1!$C$1,H58&lt;=Sheet1!$D$1),"1",IF(AND(H58&gt;=Sheet1!$C$2,H58&lt;=Sheet1!$D$2),"2",IF(OR(H58&gt;=Sheet1!$C$3,H58&lt;=Sheet1!$D$3),"3","ERROR")))))</f>
        <v/>
      </c>
      <c r="J58" s="49" t="str">
        <f>IF(H58="","",IF(AND(H58&gt;=Sheet1!$F$1,H58&lt;=Sheet1!$G$1),"1",IF(AND(H58&gt;=Sheet1!$F$2,H58&lt;=Sheet1!$G$2),"2",IF(AND(H58&gt;=Sheet1!$F$3,H58&lt;=Sheet1!$G$3),"3",IF(AND(H58&gt;=Sheet1!$F$4,H58&lt;=Sheet1!$G$4),"4",IF(AND(H58&gt;=Sheet1!$F$5,H58&lt;=Sheet1!$G$5),"5",IF(AND(H58&gt;=Sheet1!$F$7,H58&lt;=Sheet1!$G$7),"7",IF(AND(H58&gt;=Sheet1!$F$8,H58&lt;=Sheet1!$G$8),"8",IF(OR(H58&gt;=Sheet1!$F$6,H58&lt;=Sheet1!$G$6),"6","ERROR")))))))))</f>
        <v/>
      </c>
      <c r="K58" s="4"/>
      <c r="L58" s="4"/>
      <c r="M58" s="6"/>
      <c r="N58" s="6"/>
      <c r="O58" s="8"/>
      <c r="P58" s="4"/>
      <c r="Q58" s="4"/>
      <c r="R58" s="5"/>
      <c r="S58" s="4"/>
      <c r="T58" s="4"/>
      <c r="U58" s="4"/>
      <c r="V58" s="4"/>
      <c r="W58" s="4"/>
      <c r="X58" s="4"/>
      <c r="Y58" s="4"/>
      <c r="Z58" s="4"/>
      <c r="AA58" s="4"/>
      <c r="AB58" s="4"/>
      <c r="AC58" s="50"/>
      <c r="AD58" s="50"/>
      <c r="AE58" s="50"/>
    </row>
    <row r="59" spans="1:31">
      <c r="A59" s="4"/>
      <c r="B59" s="4"/>
      <c r="C59" s="65"/>
      <c r="D59" s="7"/>
      <c r="E59" s="7"/>
      <c r="F59" s="48" t="str">
        <f t="shared" si="0"/>
        <v xml:space="preserve"> </v>
      </c>
      <c r="G59" s="48" t="str">
        <f t="shared" si="1"/>
        <v xml:space="preserve"> </v>
      </c>
      <c r="H59" s="28"/>
      <c r="I59" s="48" t="str">
        <f>IF(H59="","",IF(Sheet1!$A$1=2,IF(AND(H59&gt;=Sheet1!$C$1,H59&lt;=Sheet1!$D$1),"1",IF(OR(H59&gt;=Sheet1!$C$2,H59&lt;=Sheet1!$D$2),"2","ERROR")),IF(AND(H59&gt;=Sheet1!$C$1,H59&lt;=Sheet1!$D$1),"1",IF(AND(H59&gt;=Sheet1!$C$2,H59&lt;=Sheet1!$D$2),"2",IF(OR(H59&gt;=Sheet1!$C$3,H59&lt;=Sheet1!$D$3),"3","ERROR")))))</f>
        <v/>
      </c>
      <c r="J59" s="49" t="str">
        <f>IF(H59="","",IF(AND(H59&gt;=Sheet1!$F$1,H59&lt;=Sheet1!$G$1),"1",IF(AND(H59&gt;=Sheet1!$F$2,H59&lt;=Sheet1!$G$2),"2",IF(AND(H59&gt;=Sheet1!$F$3,H59&lt;=Sheet1!$G$3),"3",IF(AND(H59&gt;=Sheet1!$F$4,H59&lt;=Sheet1!$G$4),"4",IF(AND(H59&gt;=Sheet1!$F$5,H59&lt;=Sheet1!$G$5),"5",IF(AND(H59&gt;=Sheet1!$F$7,H59&lt;=Sheet1!$G$7),"7",IF(AND(H59&gt;=Sheet1!$F$8,H59&lt;=Sheet1!$G$8),"8",IF(OR(H59&gt;=Sheet1!$F$6,H59&lt;=Sheet1!$G$6),"6","ERROR")))))))))</f>
        <v/>
      </c>
      <c r="K59" s="4"/>
      <c r="L59" s="4"/>
      <c r="M59" s="6"/>
      <c r="N59" s="6"/>
      <c r="O59" s="8"/>
      <c r="P59" s="4"/>
      <c r="Q59" s="4"/>
      <c r="R59" s="5"/>
      <c r="S59" s="4"/>
      <c r="T59" s="4"/>
      <c r="U59" s="4"/>
      <c r="V59" s="4"/>
      <c r="W59" s="4"/>
      <c r="X59" s="4"/>
      <c r="Y59" s="4"/>
      <c r="Z59" s="4"/>
      <c r="AA59" s="4"/>
      <c r="AB59" s="4"/>
      <c r="AC59" s="50"/>
      <c r="AD59" s="50"/>
      <c r="AE59" s="50"/>
    </row>
    <row r="60" spans="1:31">
      <c r="A60" s="4"/>
      <c r="B60" s="4"/>
      <c r="C60" s="65"/>
      <c r="D60" s="7"/>
      <c r="E60" s="7"/>
      <c r="F60" s="48" t="str">
        <f t="shared" si="0"/>
        <v xml:space="preserve"> </v>
      </c>
      <c r="G60" s="48" t="str">
        <f t="shared" si="1"/>
        <v xml:space="preserve"> </v>
      </c>
      <c r="H60" s="28"/>
      <c r="I60" s="48" t="str">
        <f>IF(H60="","",IF(Sheet1!$A$1=2,IF(AND(H60&gt;=Sheet1!$C$1,H60&lt;=Sheet1!$D$1),"1",IF(OR(H60&gt;=Sheet1!$C$2,H60&lt;=Sheet1!$D$2),"2","ERROR")),IF(AND(H60&gt;=Sheet1!$C$1,H60&lt;=Sheet1!$D$1),"1",IF(AND(H60&gt;=Sheet1!$C$2,H60&lt;=Sheet1!$D$2),"2",IF(OR(H60&gt;=Sheet1!$C$3,H60&lt;=Sheet1!$D$3),"3","ERROR")))))</f>
        <v/>
      </c>
      <c r="J60" s="49" t="str">
        <f>IF(H60="","",IF(AND(H60&gt;=Sheet1!$F$1,H60&lt;=Sheet1!$G$1),"1",IF(AND(H60&gt;=Sheet1!$F$2,H60&lt;=Sheet1!$G$2),"2",IF(AND(H60&gt;=Sheet1!$F$3,H60&lt;=Sheet1!$G$3),"3",IF(AND(H60&gt;=Sheet1!$F$4,H60&lt;=Sheet1!$G$4),"4",IF(AND(H60&gt;=Sheet1!$F$5,H60&lt;=Sheet1!$G$5),"5",IF(AND(H60&gt;=Sheet1!$F$7,H60&lt;=Sheet1!$G$7),"7",IF(AND(H60&gt;=Sheet1!$F$8,H60&lt;=Sheet1!$G$8),"8",IF(OR(H60&gt;=Sheet1!$F$6,H60&lt;=Sheet1!$G$6),"6","ERROR")))))))))</f>
        <v/>
      </c>
      <c r="K60" s="4"/>
      <c r="L60" s="4"/>
      <c r="M60" s="6"/>
      <c r="N60" s="6"/>
      <c r="O60" s="8"/>
      <c r="P60" s="4"/>
      <c r="Q60" s="4"/>
      <c r="R60" s="5"/>
      <c r="S60" s="4"/>
      <c r="T60" s="4"/>
      <c r="U60" s="4"/>
      <c r="V60" s="4"/>
      <c r="W60" s="4"/>
      <c r="X60" s="4"/>
      <c r="Y60" s="4"/>
      <c r="Z60" s="4"/>
      <c r="AA60" s="4"/>
      <c r="AB60" s="4"/>
      <c r="AC60" s="50"/>
      <c r="AD60" s="50"/>
      <c r="AE60" s="50"/>
    </row>
    <row r="61" spans="1:31">
      <c r="A61" s="4"/>
      <c r="B61" s="4"/>
      <c r="C61" s="65"/>
      <c r="D61" s="7"/>
      <c r="E61" s="7"/>
      <c r="F61" s="48" t="str">
        <f t="shared" si="0"/>
        <v xml:space="preserve"> </v>
      </c>
      <c r="G61" s="48" t="str">
        <f t="shared" si="1"/>
        <v xml:space="preserve"> </v>
      </c>
      <c r="H61" s="28"/>
      <c r="I61" s="48" t="str">
        <f>IF(H61="","",IF(Sheet1!$A$1=2,IF(AND(H61&gt;=Sheet1!$C$1,H61&lt;=Sheet1!$D$1),"1",IF(OR(H61&gt;=Sheet1!$C$2,H61&lt;=Sheet1!$D$2),"2","ERROR")),IF(AND(H61&gt;=Sheet1!$C$1,H61&lt;=Sheet1!$D$1),"1",IF(AND(H61&gt;=Sheet1!$C$2,H61&lt;=Sheet1!$D$2),"2",IF(OR(H61&gt;=Sheet1!$C$3,H61&lt;=Sheet1!$D$3),"3","ERROR")))))</f>
        <v/>
      </c>
      <c r="J61" s="49" t="str">
        <f>IF(H61="","",IF(AND(H61&gt;=Sheet1!$F$1,H61&lt;=Sheet1!$G$1),"1",IF(AND(H61&gt;=Sheet1!$F$2,H61&lt;=Sheet1!$G$2),"2",IF(AND(H61&gt;=Sheet1!$F$3,H61&lt;=Sheet1!$G$3),"3",IF(AND(H61&gt;=Sheet1!$F$4,H61&lt;=Sheet1!$G$4),"4",IF(AND(H61&gt;=Sheet1!$F$5,H61&lt;=Sheet1!$G$5),"5",IF(AND(H61&gt;=Sheet1!$F$7,H61&lt;=Sheet1!$G$7),"7",IF(AND(H61&gt;=Sheet1!$F$8,H61&lt;=Sheet1!$G$8),"8",IF(OR(H61&gt;=Sheet1!$F$6,H61&lt;=Sheet1!$G$6),"6","ERROR")))))))))</f>
        <v/>
      </c>
      <c r="K61" s="4"/>
      <c r="L61" s="4"/>
      <c r="M61" s="6"/>
      <c r="N61" s="6"/>
      <c r="O61" s="8"/>
      <c r="P61" s="4"/>
      <c r="Q61" s="4"/>
      <c r="R61" s="5"/>
      <c r="S61" s="4"/>
      <c r="T61" s="4"/>
      <c r="U61" s="4"/>
      <c r="V61" s="4"/>
      <c r="W61" s="4"/>
      <c r="X61" s="4"/>
      <c r="Y61" s="4"/>
      <c r="Z61" s="4"/>
      <c r="AA61" s="4"/>
      <c r="AB61" s="4"/>
      <c r="AC61" s="50"/>
      <c r="AD61" s="50"/>
      <c r="AE61" s="50"/>
    </row>
    <row r="62" spans="1:31">
      <c r="A62" s="4"/>
      <c r="B62" s="4"/>
      <c r="C62" s="65"/>
      <c r="D62" s="7"/>
      <c r="E62" s="7"/>
      <c r="F62" s="48" t="str">
        <f t="shared" si="0"/>
        <v xml:space="preserve"> </v>
      </c>
      <c r="G62" s="48" t="str">
        <f t="shared" si="1"/>
        <v xml:space="preserve"> </v>
      </c>
      <c r="H62" s="28"/>
      <c r="I62" s="48" t="str">
        <f>IF(H62="","",IF(Sheet1!$A$1=2,IF(AND(H62&gt;=Sheet1!$C$1,H62&lt;=Sheet1!$D$1),"1",IF(OR(H62&gt;=Sheet1!$C$2,H62&lt;=Sheet1!$D$2),"2","ERROR")),IF(AND(H62&gt;=Sheet1!$C$1,H62&lt;=Sheet1!$D$1),"1",IF(AND(H62&gt;=Sheet1!$C$2,H62&lt;=Sheet1!$D$2),"2",IF(OR(H62&gt;=Sheet1!$C$3,H62&lt;=Sheet1!$D$3),"3","ERROR")))))</f>
        <v/>
      </c>
      <c r="J62" s="49" t="str">
        <f>IF(H62="","",IF(AND(H62&gt;=Sheet1!$F$1,H62&lt;=Sheet1!$G$1),"1",IF(AND(H62&gt;=Sheet1!$F$2,H62&lt;=Sheet1!$G$2),"2",IF(AND(H62&gt;=Sheet1!$F$3,H62&lt;=Sheet1!$G$3),"3",IF(AND(H62&gt;=Sheet1!$F$4,H62&lt;=Sheet1!$G$4),"4",IF(AND(H62&gt;=Sheet1!$F$5,H62&lt;=Sheet1!$G$5),"5",IF(AND(H62&gt;=Sheet1!$F$7,H62&lt;=Sheet1!$G$7),"7",IF(AND(H62&gt;=Sheet1!$F$8,H62&lt;=Sheet1!$G$8),"8",IF(OR(H62&gt;=Sheet1!$F$6,H62&lt;=Sheet1!$G$6),"6","ERROR")))))))))</f>
        <v/>
      </c>
      <c r="K62" s="4"/>
      <c r="L62" s="4"/>
      <c r="M62" s="6"/>
      <c r="N62" s="6"/>
      <c r="O62" s="8"/>
      <c r="P62" s="4"/>
      <c r="Q62" s="4"/>
      <c r="R62" s="5"/>
      <c r="S62" s="4"/>
      <c r="T62" s="4"/>
      <c r="U62" s="4"/>
      <c r="V62" s="4"/>
      <c r="W62" s="4"/>
      <c r="X62" s="4"/>
      <c r="Y62" s="4"/>
      <c r="Z62" s="4"/>
      <c r="AA62" s="4"/>
      <c r="AB62" s="4"/>
      <c r="AC62" s="50"/>
      <c r="AD62" s="50"/>
      <c r="AE62" s="50"/>
    </row>
    <row r="63" spans="1:31" ht="30" hidden="1">
      <c r="A63" s="51" t="s">
        <v>150</v>
      </c>
      <c r="B63" s="51"/>
      <c r="C63" s="51"/>
      <c r="D63" s="52"/>
      <c r="E63" s="53">
        <f>COUNT(E3:E62)</f>
        <v>0</v>
      </c>
      <c r="F63" s="52">
        <f>COUNTIF(F3:F62,"X")</f>
        <v>0</v>
      </c>
      <c r="G63" s="52"/>
      <c r="H63" s="52"/>
      <c r="I63" s="52"/>
      <c r="J63" s="52"/>
      <c r="K63" s="52"/>
      <c r="L63" s="52"/>
      <c r="M63" s="52">
        <f>COUNTIF(M3:M62,"X")</f>
        <v>0</v>
      </c>
      <c r="N63" s="52">
        <f>COUNTIF(N3:N62,"X")</f>
        <v>0</v>
      </c>
      <c r="O63" s="52">
        <f>COUNTIF(O3:O62,"X")</f>
        <v>0</v>
      </c>
      <c r="P63" s="52"/>
      <c r="Q63" s="52"/>
      <c r="R63" s="52"/>
      <c r="S63" s="52">
        <f t="shared" ref="S63:Z63" si="2">COUNTIF(S3:S62,"X")</f>
        <v>0</v>
      </c>
      <c r="T63" s="52">
        <f t="shared" si="2"/>
        <v>0</v>
      </c>
      <c r="U63" s="52">
        <f t="shared" si="2"/>
        <v>0</v>
      </c>
      <c r="V63" s="52">
        <f t="shared" si="2"/>
        <v>0</v>
      </c>
      <c r="W63" s="52">
        <f t="shared" si="2"/>
        <v>0</v>
      </c>
      <c r="X63" s="52">
        <f t="shared" si="2"/>
        <v>0</v>
      </c>
      <c r="Y63" s="52">
        <f t="shared" si="2"/>
        <v>0</v>
      </c>
      <c r="Z63" s="52">
        <f t="shared" si="2"/>
        <v>0</v>
      </c>
      <c r="AA63" s="52">
        <f>COUNTIF(AA3:AA62,"X")</f>
        <v>0</v>
      </c>
      <c r="AB63" s="61"/>
      <c r="AC63" s="50"/>
      <c r="AD63" s="50"/>
      <c r="AE63" s="50"/>
    </row>
    <row r="64" spans="1:31">
      <c r="A64" s="47"/>
      <c r="B64" s="47"/>
      <c r="C64" s="47"/>
      <c r="D64" s="55"/>
      <c r="E64" s="47"/>
      <c r="F64" s="47"/>
      <c r="G64" s="47"/>
      <c r="H64" s="47"/>
      <c r="I64" s="55"/>
      <c r="J64" s="47"/>
      <c r="K64" s="47"/>
      <c r="M64" s="47"/>
      <c r="P64" s="47"/>
      <c r="Q64" s="47"/>
      <c r="R64" s="47"/>
      <c r="S64" s="47"/>
      <c r="T64" s="47"/>
      <c r="U64" s="47"/>
      <c r="V64" s="47"/>
      <c r="W64" s="47"/>
      <c r="X64" s="47"/>
      <c r="Y64" s="47"/>
      <c r="Z64" s="47"/>
      <c r="AA64" s="42"/>
      <c r="AB64" s="47"/>
      <c r="AC64" s="47"/>
      <c r="AD64" s="47"/>
      <c r="AE64" s="47"/>
    </row>
    <row r="65" spans="1:3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sheetData>
  <sheetProtection sheet="1" objects="1" scenarios="1" formatColumns="0" formatRows="0"/>
  <mergeCells count="2">
    <mergeCell ref="S1:Z1"/>
    <mergeCell ref="A1:C1"/>
  </mergeCells>
  <dataValidations count="11">
    <dataValidation type="list" allowBlank="1" showInputMessage="1" showErrorMessage="1" error="Enter X in applicable columns" sqref="S3:Z62" xr:uid="{3B5C8D95-D6FC-4EA5-939C-4EBCEC425520}">
      <formula1>"X"</formula1>
    </dataValidation>
    <dataValidation type="list" allowBlank="1" showInputMessage="1" showErrorMessage="1" error="Enter Activity Prior to Fall Code_x000a_1 = walking_x000a_2 = transfer_x000a_3 = bed_x000a_4 = chair_x000a_5 = other" sqref="L3:L62" xr:uid="{18821FCD-FEA3-479A-B54B-4A07D87FF4B2}">
      <formula1>"1, 2, 3, 4, 5"</formula1>
    </dataValidation>
    <dataValidation type="list" allowBlank="1" showInputMessage="1" showErrorMessage="1" error="Enter 'X' if answer to question is 'yes'" sqref="AA3:AA62 M3:O62" xr:uid="{C135DDD4-F05A-466B-872A-8056B6E1BD7B}">
      <formula1>"X"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4:P62" xr:uid="{0A8DBE75-A149-40B2-B026-072338BF2A26}">
      <formula1>IF(ISBLANK(O4),"",COUNTIF(InjuryCode,P4)=1)</formula1>
    </dataValidation>
    <dataValidation type="time" allowBlank="1" showInputMessage="1" showErrorMessage="1" errorTitle="Incorrect Time Format" error="Enter specific time with a space between AM or PM (e.g., 1:45 AM)" sqref="H3:H62" xr:uid="{37352B87-8E64-4C3F-9775-6DE69286242D}">
      <formula1>0</formula1>
      <formula2>0.999305555555556</formula2>
    </dataValidation>
    <dataValidation type="custom" showInputMessage="1" showErrorMessage="1" error="Only if fall resulted in injury, enter Tx Location Code_x000a_1 = facility_x000a_2 = emergency room_x000a_3 = admitted" sqref="Q4:Q62" xr:uid="{46B67A3E-EC06-4246-BCF0-BD3432A58634}">
      <formula1>IF(ISBLANK(O4),"",COUNTIF(TxLocationCode,Q4)=1)</formula1>
    </dataValidation>
    <dataValidation type="list" allowBlank="1" showInputMessage="1" showErrorMessage="1" error="Enter Location of Fall Code_x000a_1 = in room_x000a_2 = bathroom_x000a_3 = hallway_x000a_4 = dining room_x000a_5 = activities_x000a_6 = therapy_x000a_7 = beauty/barber_x000a_8 = shower/tub_x000a_9 = nrsg station_x000a_10 = out of facility_x000a_11 = common area_x000a_12 = other" sqref="K3:K62" xr:uid="{A8C73C8D-329B-4AD9-96B2-9D787C6B33F7}">
      <formula1>"1, 2, 3, 4, 5, 6, 7, 8, 9, 10, 11, 12"</formula1>
    </dataValidation>
    <dataValidation type="list" allowBlank="1" showInputMessage="1" showErrorMessage="1" error="Enter Time Code_x000a_1 = 7am-10am_x000a_2 = 10am-1pm_x000a_3 = 1pm-4pm_x000a_4 = 4pm-7pm_x000a_5 = 7pm-10pm_x000a_6 = 10pm-1am_x000a_7 = 1am-4am_x000a_8 = 4am-7am" sqref="J3:J62" xr:uid="{72DB9D9A-69BA-481D-9578-EC4AA7BCF8CB}">
      <formula1>"1, 2, 3, 4, 5, 6, 7, 8"</formula1>
    </dataValidation>
    <dataValidation type="custom" showInputMessage="1" showErrorMessage="1" error="Only enter a description if the fall resulted in an injury." sqref="R3:R62" xr:uid="{F508B7FE-451A-41A5-8EEE-7E4F4DFDDD9B}">
      <formula1>$O3="X"</formula1>
    </dataValidation>
    <dataValidation type="custom" showInputMessage="1" showErrorMessage="1" error="Only if fall resulted in injury, enter Injury Type Code_x000a_1 = skin tear_x000a_2 = contusion_x000a_3 = abrasion_x000a_4 = dislocation_x000a_5 = fracture_x000a_6 = head trauma_x000a_7 = other" sqref="P3" xr:uid="{B2D4599F-321C-4408-AEDF-7BE8C7A618C7}">
      <formula1>IF(ISBLANK(O3),"",COUNTIF(InjuryCode,P3)=1)</formula1>
    </dataValidation>
    <dataValidation type="custom" showInputMessage="1" showErrorMessage="1" error="Only if fall resulted in injury, enter Tx Location Code_x000a_1 = facility_x000a_2 = emergency room_x000a_3 = admitted" sqref="Q3" xr:uid="{F03FD35D-7C87-4E8E-8ECC-EBD6282C48FB}">
      <formula1>IF(ISBLANK(O3),"",COUNTIF(TxLocationCode,Q3)=1)</formula1>
    </dataValidation>
  </dataValidations>
  <pageMargins left="0.36" right="0.25" top="0.5" bottom="0.62" header="0.28999999999999998" footer="0.4"/>
  <pageSetup scale="39" fitToHeight="0" orientation="landscape" r:id="rId1"/>
  <headerFooter alignWithMargins="0">
    <oddHeader>&amp;L&amp;"Arial Narrow,Bold"&amp;16&amp;F</oddHeader>
    <oddFooter>&amp;L&amp;"Arial Narrow,Bold"&amp;16&amp;A&amp;C&amp;"Arial Narrow,Bold"&amp;14&amp;P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E92ABA36BED143B95340B50BE9CCB8" ma:contentTypeVersion="19" ma:contentTypeDescription="Create a new document." ma:contentTypeScope="" ma:versionID="4b927ad233e4ca5466c94bdd7e1ebb33">
  <xsd:schema xmlns:xsd="http://www.w3.org/2001/XMLSchema" xmlns:xs="http://www.w3.org/2001/XMLSchema" xmlns:p="http://schemas.microsoft.com/office/2006/metadata/properties" xmlns:ns1="http://schemas.microsoft.com/sharepoint/v3" xmlns:ns2="7bc2f744-eb0a-4803-a537-d4f0cb6fa39a" xmlns:ns3="55bde498-eb9e-4900-a460-117ee197daf4" targetNamespace="http://schemas.microsoft.com/office/2006/metadata/properties" ma:root="true" ma:fieldsID="8cd5c23bee5c5eef7de32d5cbebd1b47" ns1:_="" ns2:_="" ns3:_="">
    <xsd:import namespace="http://schemas.microsoft.com/sharepoint/v3"/>
    <xsd:import namespace="7bc2f744-eb0a-4803-a537-d4f0cb6fa39a"/>
    <xsd:import namespace="55bde498-eb9e-4900-a460-117ee197da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1:_ip_UnifiedCompliancePolicyProperties" minOccurs="0"/>
                <xsd:element ref="ns1:_ip_UnifiedCompliancePolicyUIAction"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Reviewby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c2f744-eb0a-4803-a537-d4f0cb6fa3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Reviewby_x003a_" ma:index="26" nillable="true" ma:displayName="Review by:" ma:format="Dropdown" ma:list="UserInfo" ma:SharePointGroup="0" ma:internalName="Reviewby_x003a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bde498-eb9e-4900-a460-117ee197da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000771e-94cc-4b51-a8aa-dbd3e451ee25}" ma:internalName="TaxCatchAll" ma:showField="CatchAllData" ma:web="55bde498-eb9e-4900-a460-117ee197da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5FC4B8-58C1-4284-AB71-42A7CCA72FD4}">
  <ds:schemaRefs>
    <ds:schemaRef ds:uri="http://schemas.microsoft.com/office/2006/metadata/longProperties"/>
  </ds:schemaRefs>
</ds:datastoreItem>
</file>

<file path=customXml/itemProps2.xml><?xml version="1.0" encoding="utf-8"?>
<ds:datastoreItem xmlns:ds="http://schemas.openxmlformats.org/officeDocument/2006/customXml" ds:itemID="{47F017FC-2643-444C-9DF1-7000AB334136}">
  <ds:schemaRefs>
    <ds:schemaRef ds:uri="http://schemas.microsoft.com/sharepoint/v3/contenttype/forms"/>
  </ds:schemaRefs>
</ds:datastoreItem>
</file>

<file path=customXml/itemProps3.xml><?xml version="1.0" encoding="utf-8"?>
<ds:datastoreItem xmlns:ds="http://schemas.openxmlformats.org/officeDocument/2006/customXml" ds:itemID="{F4617BC6-5FA1-4B8C-AFC7-7C0617E42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c2f744-eb0a-4803-a537-d4f0cb6fa39a"/>
    <ds:schemaRef ds:uri="55bde498-eb9e-4900-a460-117ee197d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Introduction</vt:lpstr>
      <vt:lpstr>Instructions</vt:lpstr>
      <vt:lpstr>General Info</vt:lpstr>
      <vt:lpstr>Post-Fall Evaluation Components</vt:lpstr>
      <vt:lpstr>Day of Week, Shift &amp; Time</vt:lpstr>
      <vt:lpstr>Location &amp; Prior Activity</vt:lpstr>
      <vt:lpstr>Injury &amp; Tx Location</vt:lpstr>
      <vt:lpstr>Resident-Specific</vt:lpstr>
      <vt:lpstr>Unit-Specific</vt:lpstr>
      <vt:lpstr>Quality Improvement Activities</vt:lpstr>
      <vt:lpstr>Sheet1</vt:lpstr>
      <vt:lpstr>Month_1</vt:lpstr>
      <vt:lpstr>Month_2</vt:lpstr>
      <vt:lpstr>Month_3</vt:lpstr>
      <vt:lpstr>Month_4</vt:lpstr>
      <vt:lpstr>Month_5</vt:lpstr>
      <vt:lpstr>Month_6</vt:lpstr>
      <vt:lpstr>Month_7</vt:lpstr>
      <vt:lpstr>Month_8</vt:lpstr>
      <vt:lpstr>Month_9</vt:lpstr>
      <vt:lpstr>Month_10</vt:lpstr>
      <vt:lpstr>Month_11</vt:lpstr>
      <vt:lpstr>Month_12</vt:lpstr>
      <vt:lpstr>InjuryCode</vt:lpstr>
      <vt:lpstr>'Day of Week, Shift &amp; Time'!Months</vt:lpstr>
      <vt:lpstr>'Injury &amp; Tx Location'!Months</vt:lpstr>
      <vt:lpstr>'Location &amp; Prior Activity'!Months</vt:lpstr>
      <vt:lpstr>'Resident-Specific'!Months</vt:lpstr>
      <vt:lpstr>'Unit-Specific'!Months</vt:lpstr>
      <vt:lpstr>Months</vt:lpstr>
      <vt:lpstr>'Post-Fall Evaluation Components'!OLE_LINK1</vt:lpstr>
      <vt:lpstr>Month_1!Print_Titles</vt:lpstr>
      <vt:lpstr>Month_10!Print_Titles</vt:lpstr>
      <vt:lpstr>Month_11!Print_Titles</vt:lpstr>
      <vt:lpstr>Month_12!Print_Titles</vt:lpstr>
      <vt:lpstr>Month_2!Print_Titles</vt:lpstr>
      <vt:lpstr>Month_3!Print_Titles</vt:lpstr>
      <vt:lpstr>Month_4!Print_Titles</vt:lpstr>
      <vt:lpstr>Month_5!Print_Titles</vt:lpstr>
      <vt:lpstr>Month_6!Print_Titles</vt:lpstr>
      <vt:lpstr>Month_7!Print_Titles</vt:lpstr>
      <vt:lpstr>Month_8!Print_Titles</vt:lpstr>
      <vt:lpstr>Month_9!Print_Titles</vt:lpstr>
      <vt:lpstr>TxLocationCode</vt:lpstr>
    </vt:vector>
  </TitlesOfParts>
  <Manager/>
  <Company>CMS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Falls Tracking Form</dc:title>
  <dc:subject>Falls Tracking Form</dc:subject>
  <dc:creator>Telligen</dc:creator>
  <cp:keywords>falls, tracker, QI, Connect</cp:keywords>
  <dc:description/>
  <cp:lastModifiedBy>Haley Shipman</cp:lastModifiedBy>
  <cp:revision/>
  <dcterms:created xsi:type="dcterms:W3CDTF">2004-11-16T20:43:21Z</dcterms:created>
  <dcterms:modified xsi:type="dcterms:W3CDTF">2024-07-31T03:13:28Z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Bauer, Christy</vt:lpwstr>
  </property>
  <property fmtid="{D5CDD505-2E9C-101B-9397-08002B2CF9AE}" pid="3" name="Order">
    <vt:lpwstr>6900.00000000000</vt:lpwstr>
  </property>
  <property fmtid="{D5CDD505-2E9C-101B-9397-08002B2CF9AE}" pid="4" name="display_urn:schemas-microsoft-com:office:office#Author">
    <vt:lpwstr>UMHS MTN TeleHealth</vt:lpwstr>
  </property>
  <property fmtid="{D5CDD505-2E9C-101B-9397-08002B2CF9AE}" pid="5" name="ContentTypeId">
    <vt:lpwstr>0x0101</vt:lpwstr>
  </property>
  <property fmtid="{D5CDD505-2E9C-101B-9397-08002B2CF9AE}" pid="6" name="Language">
    <vt:lpwstr>English</vt:lpwstr>
  </property>
</Properties>
</file>